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ri\Desktop\Student Government\"/>
    </mc:Choice>
  </mc:AlternateContent>
  <xr:revisionPtr revIDLastSave="0" documentId="8_{A958CABF-634E-4D95-AFC0-58AEEB31D9EF}" xr6:coauthVersionLast="40" xr6:coauthVersionMax="40" xr10:uidLastSave="{00000000-0000-0000-0000-000000000000}"/>
  <bookViews>
    <workbookView xWindow="0" yWindow="0" windowWidth="12900" windowHeight="4410" xr2:uid="{9F531145-50FA-4758-8815-BED52D59C1FC}"/>
  </bookViews>
  <sheets>
    <sheet name="Overview" sheetId="1" r:id="rId1"/>
    <sheet name="American Red Cross Club" sheetId="24" r:id="rId2"/>
    <sheet name="Baron Pep Band" sheetId="2" r:id="rId3"/>
    <sheet name="Board Game Club" sheetId="3" r:id="rId4"/>
    <sheet name="Climbing Club" sheetId="4" r:id="rId5"/>
    <sheet name="Coffee Club" sheetId="5" r:id="rId6"/>
    <sheet name="Engineering Club" sheetId="7" r:id="rId7"/>
    <sheet name="Equestrian Club" sheetId="6" r:id="rId8"/>
    <sheet name="Franciscan Fatal" sheetId="29" r:id="rId9"/>
    <sheet name="Franciscan FIRE" sheetId="8" r:id="rId10"/>
    <sheet name="Gadfly" sheetId="9" r:id="rId11"/>
    <sheet name="IDEAS" sheetId="10" r:id="rId12"/>
    <sheet name="Men's Volleyball" sheetId="11" r:id="rId13"/>
    <sheet name="Mercy Through Mary" sheetId="28" r:id="rId14"/>
    <sheet name="Sheet2" sheetId="26" state="hidden" r:id="rId15"/>
    <sheet name="Pre-Physical Club" sheetId="13" r:id="rId16"/>
    <sheet name="Outdoors Club" sheetId="12" r:id="rId17"/>
    <sheet name="SFL Values" sheetId="15" r:id="rId18"/>
    <sheet name="SCAN" sheetId="14" r:id="rId19"/>
    <sheet name="Scanlan Society" sheetId="27" r:id="rId20"/>
    <sheet name="Student Government" sheetId="19" r:id="rId21"/>
    <sheet name="Veritas" sheetId="16" r:id="rId22"/>
    <sheet name="VOM" sheetId="17" r:id="rId23"/>
    <sheet name="YAF" sheetId="22" r:id="rId2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2" l="1"/>
  <c r="F10" i="12"/>
  <c r="F16" i="3"/>
  <c r="F49" i="16"/>
  <c r="F18" i="19"/>
  <c r="F5" i="27"/>
  <c r="F9" i="14"/>
  <c r="F14" i="15"/>
  <c r="F11" i="12"/>
  <c r="F4" i="13"/>
  <c r="E4" i="13"/>
  <c r="D4" i="13"/>
  <c r="F7" i="28"/>
  <c r="F7" i="10"/>
  <c r="F6" i="9"/>
  <c r="F5" i="8"/>
  <c r="E13" i="29"/>
  <c r="F13" i="29"/>
  <c r="F21" i="4"/>
  <c r="F6" i="24"/>
  <c r="E4" i="1"/>
  <c r="E5" i="1"/>
  <c r="E6" i="1"/>
  <c r="E12" i="1"/>
  <c r="E25" i="1"/>
  <c r="D18" i="1"/>
  <c r="E3" i="1"/>
  <c r="E8" i="22"/>
  <c r="D24" i="1"/>
  <c r="E8" i="17"/>
  <c r="D23" i="1"/>
  <c r="E49" i="16"/>
  <c r="D22" i="1"/>
  <c r="E18" i="19"/>
  <c r="D21" i="1"/>
  <c r="E9" i="14"/>
  <c r="D20" i="1"/>
  <c r="E14" i="15"/>
  <c r="D19" i="1"/>
  <c r="E6" i="12"/>
  <c r="E10" i="12"/>
  <c r="E11" i="12"/>
  <c r="D16" i="1"/>
  <c r="D17" i="1"/>
  <c r="D15" i="1"/>
  <c r="E4" i="11"/>
  <c r="D14" i="1"/>
  <c r="D13" i="1"/>
  <c r="D12" i="1"/>
  <c r="E5" i="8"/>
  <c r="D11" i="1"/>
  <c r="D10" i="1"/>
  <c r="E8" i="7"/>
  <c r="D8" i="1"/>
  <c r="E7" i="6"/>
  <c r="D9" i="1"/>
  <c r="E21" i="4"/>
  <c r="D6" i="1"/>
  <c r="C6" i="1"/>
  <c r="E7" i="5"/>
  <c r="D7" i="1"/>
  <c r="C7" i="1"/>
  <c r="E16" i="3"/>
  <c r="D5" i="1"/>
  <c r="D16" i="3"/>
  <c r="C5" i="1"/>
  <c r="D4" i="1"/>
  <c r="C4" i="1"/>
  <c r="D3" i="1"/>
  <c r="C3" i="1"/>
  <c r="D13" i="29"/>
  <c r="D8" i="22"/>
  <c r="D14" i="15"/>
  <c r="D9" i="14"/>
  <c r="D7" i="28"/>
  <c r="D7" i="10"/>
  <c r="D6" i="9"/>
  <c r="D5" i="8"/>
  <c r="D8" i="7"/>
  <c r="D7" i="6"/>
  <c r="D25" i="1"/>
  <c r="C25" i="1"/>
</calcChain>
</file>

<file path=xl/sharedStrings.xml><?xml version="1.0" encoding="utf-8"?>
<sst xmlns="http://schemas.openxmlformats.org/spreadsheetml/2006/main" count="554" uniqueCount="282">
  <si>
    <t>Budget Proposals Spring 2019</t>
  </si>
  <si>
    <t>Club Name</t>
  </si>
  <si>
    <t>Amount Requested</t>
  </si>
  <si>
    <t xml:space="preserve">Committee </t>
  </si>
  <si>
    <t xml:space="preserve">Approved Amount </t>
  </si>
  <si>
    <t>Head Contact</t>
  </si>
  <si>
    <t>Phone</t>
  </si>
  <si>
    <t>American Red Cross Club</t>
  </si>
  <si>
    <t>Julia Despres</t>
  </si>
  <si>
    <t>(512) 914-1193</t>
  </si>
  <si>
    <t>Baron Pep Band</t>
  </si>
  <si>
    <t>JP Soulliere</t>
  </si>
  <si>
    <t>260-687-1799</t>
  </si>
  <si>
    <t>Board Game Club</t>
  </si>
  <si>
    <t>Sebastian Koehler</t>
  </si>
  <si>
    <t>571-775-0741</t>
  </si>
  <si>
    <t>Climbing Club</t>
  </si>
  <si>
    <t>Ross Ayer</t>
  </si>
  <si>
    <t>203-623-3394</t>
  </si>
  <si>
    <t>Coffee Club</t>
  </si>
  <si>
    <t>Peter Rainwater</t>
  </si>
  <si>
    <t>209-401-2012</t>
  </si>
  <si>
    <t>Engineering Club</t>
  </si>
  <si>
    <t>Daniel Deal</t>
  </si>
  <si>
    <t>304-290-1220</t>
  </si>
  <si>
    <t>Equestrian Club</t>
  </si>
  <si>
    <t>Lily Fitzgibbons</t>
  </si>
  <si>
    <t>610-639-7540</t>
  </si>
  <si>
    <t>Franciscan Fatal</t>
  </si>
  <si>
    <t>Franciscan FIRE</t>
  </si>
  <si>
    <t>Claire Kehoe</t>
  </si>
  <si>
    <t>815-608-4111</t>
  </si>
  <si>
    <t>Gadfly</t>
  </si>
  <si>
    <t>Ana Abbamonte</t>
  </si>
  <si>
    <t>678-414-8245</t>
  </si>
  <si>
    <t>IDEAS</t>
  </si>
  <si>
    <t>Marissa Eckelkamp</t>
  </si>
  <si>
    <t>561-929-4708</t>
  </si>
  <si>
    <t>Men's Volleyball</t>
  </si>
  <si>
    <t>Michael Olenchuk</t>
  </si>
  <si>
    <t>(530) 306-6155</t>
  </si>
  <si>
    <t>Mercy Through Mary</t>
  </si>
  <si>
    <t>Annie Melody</t>
  </si>
  <si>
    <t>(330) 906-6018</t>
  </si>
  <si>
    <t>Outdoors Club</t>
  </si>
  <si>
    <t>Leah Moreau</t>
  </si>
  <si>
    <t>832-492-2215</t>
  </si>
  <si>
    <t>Pre-Physical Club</t>
  </si>
  <si>
    <t>Ben Rubinic</t>
  </si>
  <si>
    <t>614-772-7766</t>
  </si>
  <si>
    <t>Scanlan Society</t>
  </si>
  <si>
    <t>574-485-8747</t>
  </si>
  <si>
    <t>SFL Values-Outreach</t>
  </si>
  <si>
    <t>Cassidy Roderick</t>
  </si>
  <si>
    <t>740-424-1449</t>
  </si>
  <si>
    <t>Student Creative Art Club</t>
  </si>
  <si>
    <t>Giovanni Stroik</t>
  </si>
  <si>
    <t>720-315-6968</t>
  </si>
  <si>
    <t xml:space="preserve">Student Government </t>
  </si>
  <si>
    <t>Gabriel Gessler</t>
  </si>
  <si>
    <t>(740) 512-8074</t>
  </si>
  <si>
    <t>Veritas</t>
  </si>
  <si>
    <t>Clement Harrold</t>
  </si>
  <si>
    <t>Voice of the Martyrs</t>
  </si>
  <si>
    <t>YAF</t>
  </si>
  <si>
    <t>Jeremiah Poff</t>
  </si>
  <si>
    <t>Total</t>
  </si>
  <si>
    <t>Red Cross Club</t>
  </si>
  <si>
    <t>Date</t>
  </si>
  <si>
    <t>Category/Event</t>
  </si>
  <si>
    <t>Description </t>
  </si>
  <si>
    <t>Request </t>
  </si>
  <si>
    <t>Committee</t>
  </si>
  <si>
    <t>Award </t>
  </si>
  <si>
    <t>Blood Drive</t>
  </si>
  <si>
    <t>6 Cheese Pizzas</t>
  </si>
  <si>
    <t>$75 </t>
  </si>
  <si>
    <t>$225 </t>
  </si>
  <si>
    <t>New Instruments</t>
  </si>
  <si>
    <t>2 Snare Drums</t>
  </si>
  <si>
    <t>$360 </t>
  </si>
  <si>
    <t>Tenor Drum</t>
  </si>
  <si>
    <t>$210 </t>
  </si>
  <si>
    <t>Bass Drum</t>
  </si>
  <si>
    <t>Marching Cymbals</t>
  </si>
  <si>
    <t>$80 </t>
  </si>
  <si>
    <t>Cymbal Straps</t>
  </si>
  <si>
    <t>$15 </t>
  </si>
  <si>
    <t>30 Music Stands</t>
  </si>
  <si>
    <t>$750 </t>
  </si>
  <si>
    <t>$325 </t>
  </si>
  <si>
    <t>2 Snare Cases</t>
  </si>
  <si>
    <t>$160 </t>
  </si>
  <si>
    <t>$0 </t>
  </si>
  <si>
    <t>Bass Case</t>
  </si>
  <si>
    <t>$120 </t>
  </si>
  <si>
    <t>Cymbal Case</t>
  </si>
  <si>
    <t>$90 </t>
  </si>
  <si>
    <t>Instrument Repair</t>
  </si>
  <si>
    <t>$300 </t>
  </si>
  <si>
    <t>$100 </t>
  </si>
  <si>
    <t>Extra Costs</t>
  </si>
  <si>
    <t>$2,375 </t>
  </si>
  <si>
    <t>$1,380 </t>
  </si>
  <si>
    <t>Board Game Association</t>
  </si>
  <si>
    <t xml:space="preserve">Description </t>
  </si>
  <si>
    <t xml:space="preserve">Request </t>
  </si>
  <si>
    <t xml:space="preserve">Award </t>
  </si>
  <si>
    <t>Opening night</t>
  </si>
  <si>
    <t>food</t>
  </si>
  <si>
    <t>Meeting</t>
  </si>
  <si>
    <t>snacks</t>
  </si>
  <si>
    <t>pizza</t>
  </si>
  <si>
    <t>chosen board games</t>
  </si>
  <si>
    <t>concluding night</t>
  </si>
  <si>
    <t>Climb FUS</t>
  </si>
  <si>
    <t>Request</t>
  </si>
  <si>
    <t>14 Extra T-Shirts</t>
  </si>
  <si>
    <t>Stickers</t>
  </si>
  <si>
    <t>Gear</t>
  </si>
  <si>
    <t>Guide ATC</t>
  </si>
  <si>
    <t>2 Womens Harness</t>
  </si>
  <si>
    <t>Mens Harness</t>
  </si>
  <si>
    <t>Mens Momentum Package</t>
  </si>
  <si>
    <t>Womens Momentum Package</t>
  </si>
  <si>
    <t>4 Half Dome Helmets</t>
  </si>
  <si>
    <t>7 RockLock Screwgate Carabiners</t>
  </si>
  <si>
    <t>Posiwire Quickdraws Pack</t>
  </si>
  <si>
    <t>18mm Nylon Runner (240cm)</t>
  </si>
  <si>
    <t>2 18mm Nylon Runners (120cm)</t>
  </si>
  <si>
    <t>3 Womens Climbing Shoes</t>
  </si>
  <si>
    <t>3 Mens Climbing Shoes</t>
  </si>
  <si>
    <t>9.9 40m Gym Climbing Rope</t>
  </si>
  <si>
    <t>9.9 70m Climbing Rope</t>
  </si>
  <si>
    <t>Total Requested</t>
  </si>
  <si>
    <t>Coffee giveaways</t>
  </si>
  <si>
    <t>3 Chemex with 3 Scales</t>
  </si>
  <si>
    <t>4 Carafs</t>
  </si>
  <si>
    <t>Coffee Beans</t>
  </si>
  <si>
    <t>Welcome Back Event</t>
  </si>
  <si>
    <t>Food</t>
  </si>
  <si>
    <t>Career Fair</t>
  </si>
  <si>
    <t>Parking, Travel</t>
  </si>
  <si>
    <t xml:space="preserve">Carnegie Science Fair </t>
  </si>
  <si>
    <t>Club Meeting</t>
  </si>
  <si>
    <t>Supplies</t>
  </si>
  <si>
    <t xml:space="preserve">Spring 2018 </t>
  </si>
  <si>
    <t>IHSA Show Western</t>
  </si>
  <si>
    <t>Hotel</t>
  </si>
  <si>
    <t>IHSA Show English</t>
  </si>
  <si>
    <t>Trainer Fee</t>
  </si>
  <si>
    <t>Februray</t>
  </si>
  <si>
    <t>Tournament Bid</t>
  </si>
  <si>
    <t>March</t>
  </si>
  <si>
    <t>Lodging</t>
  </si>
  <si>
    <t xml:space="preserve"> (6 rooms $100 2 nights)</t>
  </si>
  <si>
    <t>April</t>
  </si>
  <si>
    <t>Postseason Tournament Bid</t>
  </si>
  <si>
    <t>(6 rooms $100 2 nights)</t>
  </si>
  <si>
    <t>Van Rental</t>
  </si>
  <si>
    <t>Total:</t>
  </si>
  <si>
    <t>Franciscan Fire</t>
  </si>
  <si>
    <t>Tournament</t>
  </si>
  <si>
    <t>Bid</t>
  </si>
  <si>
    <t>Issue #1</t>
  </si>
  <si>
    <t>Issue #2</t>
  </si>
  <si>
    <t>Website Domain</t>
  </si>
  <si>
    <t>January</t>
  </si>
  <si>
    <t>Mock UN Event</t>
  </si>
  <si>
    <t>Food/Beverages</t>
  </si>
  <si>
    <t>March </t>
  </si>
  <si>
    <t>UN Mission</t>
  </si>
  <si>
    <t>Subway Passes</t>
  </si>
  <si>
    <t>Study Materials</t>
  </si>
  <si>
    <t>POVL Kick Off</t>
  </si>
  <si>
    <t>Dues to Enter</t>
  </si>
  <si>
    <t>Jerseys</t>
  </si>
  <si>
    <t>Book Study</t>
  </si>
  <si>
    <t>4 pizzas and flyers</t>
  </si>
  <si>
    <t>4 pizzas</t>
  </si>
  <si>
    <t>Pre-Physical Therapy CLub</t>
  </si>
  <si>
    <t>Physical Therapy Shadowing</t>
  </si>
  <si>
    <t>Gas Money</t>
  </si>
  <si>
    <t>Ski Trip</t>
  </si>
  <si>
    <t>80 Lift tickets</t>
  </si>
  <si>
    <t>80 ski rentals</t>
  </si>
  <si>
    <t>Paintball Trip</t>
  </si>
  <si>
    <t>4 hour game for 50 people</t>
  </si>
  <si>
    <t>2000 extra paintballs</t>
  </si>
  <si>
    <t>White Water Rafting Trip</t>
  </si>
  <si>
    <t>For 80 people</t>
  </si>
  <si>
    <t>Zipline Trip</t>
  </si>
  <si>
    <t>For 40 people</t>
  </si>
  <si>
    <t xml:space="preserve">Students for Life Values Outreach </t>
  </si>
  <si>
    <t>Stipends</t>
  </si>
  <si>
    <t>President</t>
  </si>
  <si>
    <t>VP</t>
  </si>
  <si>
    <t>Director of Media</t>
  </si>
  <si>
    <t>Director of Life Values Outreach</t>
  </si>
  <si>
    <t>Director of Core Values Outreach</t>
  </si>
  <si>
    <t>Director of MarCom</t>
  </si>
  <si>
    <t>Director of Events</t>
  </si>
  <si>
    <t>March for Life Coordinator</t>
  </si>
  <si>
    <t>Events Fund</t>
  </si>
  <si>
    <t xml:space="preserve">Pizza, Drinks and Snacks </t>
  </si>
  <si>
    <t xml:space="preserve">SCAN </t>
  </si>
  <si>
    <t>Film Awards Show</t>
  </si>
  <si>
    <t>(2) SCAN Festivals</t>
  </si>
  <si>
    <t>Internal Film Project</t>
  </si>
  <si>
    <t>Student Projects</t>
  </si>
  <si>
    <t>Given to students</t>
  </si>
  <si>
    <t>Equpitment</t>
  </si>
  <si>
    <t>Marketing</t>
  </si>
  <si>
    <t>Ads and Website</t>
  </si>
  <si>
    <t>Advertisements</t>
  </si>
  <si>
    <t>Printing</t>
  </si>
  <si>
    <t xml:space="preserve">Franciscan University Student Government </t>
  </si>
  <si>
    <t xml:space="preserve">Stipends </t>
  </si>
  <si>
    <t xml:space="preserve">President </t>
  </si>
  <si>
    <t xml:space="preserve">Vice President </t>
  </si>
  <si>
    <t xml:space="preserve">Treasurer </t>
  </si>
  <si>
    <t xml:space="preserve">Secretary </t>
  </si>
  <si>
    <t xml:space="preserve">Internal Auditor </t>
  </si>
  <si>
    <t xml:space="preserve">PR Liaison </t>
  </si>
  <si>
    <t>Executive Assistant</t>
  </si>
  <si>
    <t xml:space="preserve">Austrian Ambassador </t>
  </si>
  <si>
    <t>Austrian Consul</t>
  </si>
  <si>
    <t xml:space="preserve">Austrian Box </t>
  </si>
  <si>
    <t xml:space="preserve">Postage </t>
  </si>
  <si>
    <t>Office Supplies</t>
  </si>
  <si>
    <t xml:space="preserve">Printing and Supplies </t>
  </si>
  <si>
    <t xml:space="preserve">Campus Development </t>
  </si>
  <si>
    <t xml:space="preserve">Water Bottle Filter Maintenance </t>
  </si>
  <si>
    <t xml:space="preserve">Phone Line </t>
  </si>
  <si>
    <t xml:space="preserve">FUSG on the Hill </t>
  </si>
  <si>
    <t xml:space="preserve">Supplies, Food, etc </t>
  </si>
  <si>
    <t xml:space="preserve">May </t>
  </si>
  <si>
    <t xml:space="preserve">Grad Week </t>
  </si>
  <si>
    <t xml:space="preserve">BBQ, Bowling, Banquet, </t>
  </si>
  <si>
    <t>Dumb Ox Debate</t>
  </si>
  <si>
    <t>Food and Drinks</t>
  </si>
  <si>
    <t>Advertising</t>
  </si>
  <si>
    <t>Printing (Bochures, Rulers, Seat Reservations, etc.)</t>
  </si>
  <si>
    <t>Gift for Presenters</t>
  </si>
  <si>
    <t>Camera Fees</t>
  </si>
  <si>
    <t>Anscombe Seminar</t>
  </si>
  <si>
    <t>Food and Drinks 25x12</t>
  </si>
  <si>
    <t>Printing (Handouts) 10X12</t>
  </si>
  <si>
    <t>Laminating (Handouts)</t>
  </si>
  <si>
    <t>N/A</t>
  </si>
  <si>
    <t>Fundraising</t>
  </si>
  <si>
    <t>Business Cards</t>
  </si>
  <si>
    <t>Anscombe Seminars Business Cards</t>
  </si>
  <si>
    <t>Veritas society Business Cards</t>
  </si>
  <si>
    <t>Contingency Printing/Advertising</t>
  </si>
  <si>
    <t>Excess Printing/Advertising Expenses</t>
  </si>
  <si>
    <t>Website</t>
  </si>
  <si>
    <t>January-May Website Hosting Costs</t>
  </si>
  <si>
    <t>Stationary</t>
  </si>
  <si>
    <t>Stationary items: envelopes, command strips, tape, folders</t>
  </si>
  <si>
    <t>Lanyards</t>
  </si>
  <si>
    <t>Logo-bearing lanyards to identify Veritas organisers at our events</t>
  </si>
  <si>
    <t>Bi-semesterly</t>
  </si>
  <si>
    <t>Staff Team Socials</t>
  </si>
  <si>
    <t>Pizza for staff $45x2</t>
  </si>
  <si>
    <t>Weekly (13weeks)</t>
  </si>
  <si>
    <t>The Gauntlet</t>
  </si>
  <si>
    <t>Printing $36x13</t>
  </si>
  <si>
    <t>Grand Total</t>
  </si>
  <si>
    <t xml:space="preserve">Voice of Marytrs </t>
  </si>
  <si>
    <t>Speaker Event</t>
  </si>
  <si>
    <t>Jonathan Abbamonte-stipend</t>
  </si>
  <si>
    <t>In Defense of Christians Summit- Washington D.C.</t>
  </si>
  <si>
    <t>Gas</t>
  </si>
  <si>
    <t>$60 for metro tickets ($2.50 x4 rides x 6 people)</t>
  </si>
  <si>
    <t>New Member T-Shirts</t>
  </si>
  <si>
    <t>Young Americans for Freedom</t>
  </si>
  <si>
    <t>Secretary</t>
  </si>
  <si>
    <t>State of the Union Watch Party</t>
  </si>
  <si>
    <t>Feb 27-March 2</t>
  </si>
  <si>
    <t>CPAC</t>
  </si>
  <si>
    <t>Food and Lodging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</si>
</sst>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_);[Red]\(&quot;$&quot;#,##0.0\)"/>
    <numFmt numFmtId="166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6" fontId="0" fillId="0" borderId="0" xfId="0" applyNumberFormat="1"/>
    <xf numFmtId="8" fontId="0" fillId="0" borderId="0" xfId="0" applyNumberFormat="1"/>
    <xf numFmtId="0" fontId="3" fillId="0" borderId="0" xfId="0" applyFont="1"/>
    <xf numFmtId="6" fontId="1" fillId="0" borderId="0" xfId="0" applyNumberFormat="1" applyFont="1"/>
    <xf numFmtId="0" fontId="4" fillId="0" borderId="0" xfId="0" applyFont="1"/>
    <xf numFmtId="16" fontId="0" fillId="0" borderId="0" xfId="0" applyNumberFormat="1"/>
    <xf numFmtId="8" fontId="1" fillId="0" borderId="0" xfId="0" applyNumberFormat="1" applyFont="1"/>
    <xf numFmtId="16" fontId="0" fillId="0" borderId="0" xfId="0" applyNumberFormat="1" applyFont="1"/>
    <xf numFmtId="6" fontId="0" fillId="0" borderId="0" xfId="0" applyNumberFormat="1" applyFont="1"/>
    <xf numFmtId="164" fontId="0" fillId="0" borderId="0" xfId="0" applyNumberFormat="1"/>
    <xf numFmtId="10" fontId="0" fillId="0" borderId="0" xfId="0" applyNumberFormat="1"/>
    <xf numFmtId="17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0" xfId="0" applyNumberFormat="1" applyFont="1"/>
    <xf numFmtId="8" fontId="0" fillId="0" borderId="0" xfId="0" applyNumberFormat="1" applyFont="1"/>
    <xf numFmtId="164" fontId="1" fillId="0" borderId="0" xfId="0" applyNumberFormat="1" applyFont="1"/>
    <xf numFmtId="166" fontId="0" fillId="0" borderId="0" xfId="0" applyNumberFormat="1"/>
    <xf numFmtId="166" fontId="0" fillId="0" borderId="0" xfId="0" applyNumberFormat="1" applyFont="1"/>
    <xf numFmtId="0" fontId="0" fillId="0" borderId="0" xfId="0" applyNumberFormat="1"/>
    <xf numFmtId="166" fontId="1" fillId="0" borderId="0" xfId="0" applyNumberFormat="1" applyFont="1"/>
    <xf numFmtId="6" fontId="7" fillId="0" borderId="0" xfId="1" applyNumberFormat="1" applyFont="1"/>
    <xf numFmtId="0" fontId="0" fillId="0" borderId="0" xfId="0" applyAlignment="1">
      <alignment vertical="center" wrapText="1"/>
    </xf>
    <xf numFmtId="0" fontId="0" fillId="0" borderId="0" xfId="0" applyAlignment="1"/>
    <xf numFmtId="6" fontId="0" fillId="0" borderId="0" xfId="0" applyNumberFormat="1" applyAlignment="1">
      <alignment horizontal="right"/>
    </xf>
    <xf numFmtId="6" fontId="0" fillId="0" borderId="0" xfId="0" applyNumberFormat="1" applyAlignment="1"/>
    <xf numFmtId="6" fontId="1" fillId="0" borderId="0" xfId="0" applyNumberFormat="1" applyFont="1" applyAlignment="1"/>
    <xf numFmtId="44" fontId="1" fillId="0" borderId="0" xfId="2" applyFont="1"/>
    <xf numFmtId="44" fontId="0" fillId="0" borderId="0" xfId="0" applyNumberFormat="1" applyFont="1"/>
    <xf numFmtId="6" fontId="1" fillId="0" borderId="0" xfId="0" applyNumberFormat="1" applyFont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B99D-F4E0-480B-9559-87537D15308C}">
  <dimension ref="A1:H25"/>
  <sheetViews>
    <sheetView tabSelected="1" topLeftCell="A11" workbookViewId="0" xr3:uid="{05F97443-F357-5719-81DE-78CB17BBDACC}">
      <selection activeCell="E27" sqref="E27"/>
    </sheetView>
  </sheetViews>
  <sheetFormatPr defaultRowHeight="15"/>
  <cols>
    <col min="1" max="1" width="14.5703125" customWidth="1"/>
    <col min="3" max="3" width="20" customWidth="1"/>
    <col min="4" max="4" width="11.5703125" bestFit="1" customWidth="1"/>
    <col min="5" max="5" width="18.140625" bestFit="1" customWidth="1"/>
  </cols>
  <sheetData>
    <row r="1" spans="1:8" ht="32.25" customHeight="1">
      <c r="A1" s="2" t="s">
        <v>0</v>
      </c>
    </row>
    <row r="2" spans="1:8">
      <c r="A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H2" s="1" t="s">
        <v>6</v>
      </c>
    </row>
    <row r="3" spans="1:8">
      <c r="A3" t="s">
        <v>7</v>
      </c>
      <c r="C3" s="28" t="str">
        <f>'American Red Cross Club'!$D$6</f>
        <v>$225 </v>
      </c>
      <c r="D3" s="28" t="str">
        <f>'American Red Cross Club'!$E$6</f>
        <v>$225 </v>
      </c>
      <c r="E3">
        <f>'American Red Cross Club'!$F$6</f>
        <v>225</v>
      </c>
      <c r="F3" t="s">
        <v>8</v>
      </c>
      <c r="H3" t="s">
        <v>9</v>
      </c>
    </row>
    <row r="4" spans="1:8">
      <c r="A4" t="s">
        <v>10</v>
      </c>
      <c r="C4" s="25" t="str">
        <f>'Baron Pep Band'!$D$15</f>
        <v>$2,375 </v>
      </c>
      <c r="D4" s="12" t="str">
        <f>'Baron Pep Band'!$E$15</f>
        <v>$1,380 </v>
      </c>
      <c r="E4">
        <f>'Baron Pep Band'!$F$15</f>
        <v>1055</v>
      </c>
      <c r="F4" t="s">
        <v>11</v>
      </c>
      <c r="H4" t="s">
        <v>12</v>
      </c>
    </row>
    <row r="5" spans="1:8">
      <c r="A5" t="s">
        <v>13</v>
      </c>
      <c r="C5" s="4">
        <f>'Board Game Club'!$D$16</f>
        <v>400</v>
      </c>
      <c r="D5" s="12">
        <f>'Board Game Club'!$E$16</f>
        <v>300</v>
      </c>
      <c r="E5">
        <f>'Board Game Club'!$F$16</f>
        <v>300</v>
      </c>
      <c r="F5" t="s">
        <v>14</v>
      </c>
      <c r="H5" t="s">
        <v>15</v>
      </c>
    </row>
    <row r="6" spans="1:8">
      <c r="A6" t="s">
        <v>16</v>
      </c>
      <c r="C6" s="5">
        <f>'Climbing Club'!$D$21</f>
        <v>1178.55</v>
      </c>
      <c r="D6" s="5">
        <f>'Climbing Club'!$E$21</f>
        <v>840</v>
      </c>
      <c r="E6">
        <f>'Climbing Club'!$F$21</f>
        <v>0</v>
      </c>
      <c r="F6" t="s">
        <v>17</v>
      </c>
      <c r="H6" t="s">
        <v>18</v>
      </c>
    </row>
    <row r="7" spans="1:8">
      <c r="A7" t="s">
        <v>19</v>
      </c>
      <c r="C7" s="4">
        <f>'Coffee Club'!$D$7</f>
        <v>880</v>
      </c>
      <c r="D7" s="4">
        <f>'Coffee Club'!$E$7</f>
        <v>710</v>
      </c>
      <c r="E7">
        <v>880</v>
      </c>
      <c r="F7" t="s">
        <v>20</v>
      </c>
      <c r="H7" s="6" t="s">
        <v>21</v>
      </c>
    </row>
    <row r="8" spans="1:8">
      <c r="A8" t="s">
        <v>22</v>
      </c>
      <c r="C8" s="4">
        <v>435</v>
      </c>
      <c r="D8" s="12">
        <f>'Engineering Club'!$E$8</f>
        <v>340</v>
      </c>
      <c r="E8">
        <v>340</v>
      </c>
      <c r="F8" t="s">
        <v>23</v>
      </c>
      <c r="H8" s="6" t="s">
        <v>24</v>
      </c>
    </row>
    <row r="9" spans="1:8">
      <c r="A9" t="s">
        <v>25</v>
      </c>
      <c r="C9" s="4">
        <v>550</v>
      </c>
      <c r="D9" s="12">
        <f>'Equestrian Club'!$E$7</f>
        <v>415</v>
      </c>
      <c r="E9">
        <v>415</v>
      </c>
      <c r="F9" t="s">
        <v>26</v>
      </c>
      <c r="H9" s="6" t="s">
        <v>27</v>
      </c>
    </row>
    <row r="10" spans="1:8">
      <c r="A10" t="s">
        <v>28</v>
      </c>
      <c r="C10" s="4">
        <v>6550</v>
      </c>
      <c r="D10">
        <f>'Franciscan Fatal'!$E$13</f>
        <v>4400</v>
      </c>
      <c r="E10">
        <v>3950</v>
      </c>
    </row>
    <row r="11" spans="1:8">
      <c r="A11" t="s">
        <v>29</v>
      </c>
      <c r="C11" s="4">
        <v>1000</v>
      </c>
      <c r="D11" s="4">
        <f>'Franciscan FIRE'!$E$5</f>
        <v>500</v>
      </c>
      <c r="E11">
        <v>500</v>
      </c>
      <c r="F11" t="s">
        <v>30</v>
      </c>
      <c r="H11" s="6" t="s">
        <v>31</v>
      </c>
    </row>
    <row r="12" spans="1:8">
      <c r="A12" t="s">
        <v>32</v>
      </c>
      <c r="C12" s="4">
        <v>1600</v>
      </c>
      <c r="D12" s="12">
        <f>Gadfly!$E$6</f>
        <v>750</v>
      </c>
      <c r="E12">
        <f>Gadfly!$F$6</f>
        <v>1200</v>
      </c>
      <c r="F12" t="s">
        <v>33</v>
      </c>
      <c r="H12" s="6" t="s">
        <v>34</v>
      </c>
    </row>
    <row r="13" spans="1:8">
      <c r="A13" t="s">
        <v>35</v>
      </c>
      <c r="C13" s="4">
        <v>3650</v>
      </c>
      <c r="D13" s="32">
        <f>IDEAS!$E$7</f>
        <v>3100</v>
      </c>
      <c r="E13">
        <v>3100</v>
      </c>
      <c r="F13" t="s">
        <v>36</v>
      </c>
      <c r="H13" s="6" t="s">
        <v>37</v>
      </c>
    </row>
    <row r="14" spans="1:8">
      <c r="A14" t="s">
        <v>38</v>
      </c>
      <c r="C14" s="5">
        <v>533.4</v>
      </c>
      <c r="D14" s="19">
        <f>'Men''s Volleyball'!$E$4</f>
        <v>375</v>
      </c>
      <c r="E14">
        <v>0</v>
      </c>
      <c r="F14" t="s">
        <v>39</v>
      </c>
      <c r="H14" s="6" t="s">
        <v>40</v>
      </c>
    </row>
    <row r="15" spans="1:8">
      <c r="A15" t="s">
        <v>41</v>
      </c>
      <c r="C15" s="4">
        <v>210</v>
      </c>
      <c r="D15" s="19">
        <f>'Mercy Through Mary'!$E$7</f>
        <v>210</v>
      </c>
      <c r="E15">
        <v>210</v>
      </c>
      <c r="F15" t="s">
        <v>42</v>
      </c>
      <c r="H15" s="6" t="s">
        <v>43</v>
      </c>
    </row>
    <row r="16" spans="1:8">
      <c r="A16" t="s">
        <v>44</v>
      </c>
      <c r="C16" s="4">
        <v>5430</v>
      </c>
      <c r="D16" s="4">
        <f>'Outdoors Club'!$E$11</f>
        <v>3955</v>
      </c>
      <c r="E16">
        <v>3955</v>
      </c>
      <c r="F16" t="s">
        <v>45</v>
      </c>
      <c r="H16" t="s">
        <v>46</v>
      </c>
    </row>
    <row r="17" spans="1:8">
      <c r="A17" t="s">
        <v>47</v>
      </c>
      <c r="C17" s="4">
        <v>30</v>
      </c>
      <c r="D17" s="4">
        <f>'Pre-Physical Club'!$E$3</f>
        <v>30</v>
      </c>
      <c r="E17">
        <v>30</v>
      </c>
      <c r="F17" t="s">
        <v>48</v>
      </c>
      <c r="H17" s="6" t="s">
        <v>49</v>
      </c>
    </row>
    <row r="18" spans="1:8">
      <c r="A18" t="s">
        <v>50</v>
      </c>
      <c r="C18" s="4">
        <v>300</v>
      </c>
      <c r="D18" s="12">
        <f>'Scanlan Society'!$E$5</f>
        <v>240</v>
      </c>
      <c r="E18">
        <v>240</v>
      </c>
      <c r="H18" t="s">
        <v>51</v>
      </c>
    </row>
    <row r="19" spans="1:8">
      <c r="A19" t="s">
        <v>52</v>
      </c>
      <c r="C19" s="5">
        <v>2800</v>
      </c>
      <c r="D19" s="12">
        <f>'SFL Values'!$E$14</f>
        <v>2800</v>
      </c>
      <c r="E19">
        <v>2600</v>
      </c>
      <c r="F19" t="s">
        <v>53</v>
      </c>
      <c r="H19" s="6" t="s">
        <v>54</v>
      </c>
    </row>
    <row r="20" spans="1:8">
      <c r="A20" t="s">
        <v>55</v>
      </c>
      <c r="C20" s="4">
        <v>5050</v>
      </c>
      <c r="D20" s="19">
        <f>SCAN!$E$9</f>
        <v>2900</v>
      </c>
      <c r="E20">
        <v>2900</v>
      </c>
      <c r="F20" t="s">
        <v>56</v>
      </c>
      <c r="H20" s="6" t="s">
        <v>57</v>
      </c>
    </row>
    <row r="21" spans="1:8">
      <c r="A21" t="s">
        <v>58</v>
      </c>
      <c r="C21" s="12">
        <v>17572</v>
      </c>
      <c r="D21" s="4">
        <f>'Student Government'!$E$18</f>
        <v>13072</v>
      </c>
      <c r="E21">
        <v>13072</v>
      </c>
      <c r="F21" t="s">
        <v>59</v>
      </c>
      <c r="H21" t="s">
        <v>60</v>
      </c>
    </row>
    <row r="22" spans="1:8">
      <c r="A22" t="s">
        <v>61</v>
      </c>
      <c r="C22" s="4">
        <v>2228</v>
      </c>
      <c r="D22" s="12">
        <f>Veritas!$E$49</f>
        <v>1580</v>
      </c>
      <c r="E22">
        <v>1600</v>
      </c>
      <c r="F22" t="s">
        <v>62</v>
      </c>
      <c r="H22" s="6" t="s">
        <v>34</v>
      </c>
    </row>
    <row r="23" spans="1:8">
      <c r="A23" s="3" t="s">
        <v>63</v>
      </c>
      <c r="C23" s="4">
        <v>560</v>
      </c>
      <c r="D23" s="12">
        <f>VOM!$E$8</f>
        <v>325</v>
      </c>
      <c r="E23" s="4">
        <v>0</v>
      </c>
      <c r="F23" t="s">
        <v>33</v>
      </c>
    </row>
    <row r="24" spans="1:8">
      <c r="A24" s="3" t="s">
        <v>64</v>
      </c>
      <c r="C24" s="12">
        <v>3450</v>
      </c>
      <c r="D24" s="12">
        <f>YAF!$E$8</f>
        <v>2200</v>
      </c>
      <c r="E24" s="4">
        <v>1950</v>
      </c>
      <c r="F24" t="s">
        <v>65</v>
      </c>
    </row>
    <row r="25" spans="1:8">
      <c r="A25" s="1" t="s">
        <v>66</v>
      </c>
      <c r="C25" s="7">
        <f>SUM(C4:C24)</f>
        <v>54406.95</v>
      </c>
      <c r="D25" s="7">
        <f>SUM(D4:D24)</f>
        <v>39042</v>
      </c>
      <c r="E25" s="7">
        <f>SUM(E4:E24)</f>
        <v>38297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5BCF-FE2D-4905-B556-60A7DA1A31F0}">
  <dimension ref="A1:F19"/>
  <sheetViews>
    <sheetView workbookViewId="0" xr3:uid="{03C0C498-0B46-5051-9517-7BA7D6BAAA88}">
      <selection activeCell="F5" sqref="F5"/>
    </sheetView>
  </sheetViews>
  <sheetFormatPr defaultRowHeight="15"/>
  <cols>
    <col min="2" max="2" width="21.42578125" customWidth="1"/>
    <col min="4" max="4" width="16.7109375" customWidth="1"/>
    <col min="5" max="5" width="14.140625" customWidth="1"/>
  </cols>
  <sheetData>
    <row r="1" spans="1:6" ht="18.75">
      <c r="A1" s="8" t="s">
        <v>161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B3" t="s">
        <v>162</v>
      </c>
      <c r="C3" s="5" t="s">
        <v>163</v>
      </c>
      <c r="D3" s="5">
        <v>500</v>
      </c>
      <c r="E3" s="13">
        <v>500</v>
      </c>
      <c r="F3">
        <v>500</v>
      </c>
    </row>
    <row r="4" spans="1:6">
      <c r="B4" t="s">
        <v>162</v>
      </c>
      <c r="C4" s="5" t="s">
        <v>163</v>
      </c>
      <c r="D4" s="5">
        <v>500</v>
      </c>
      <c r="E4" s="13">
        <v>0</v>
      </c>
      <c r="F4">
        <v>0</v>
      </c>
    </row>
    <row r="5" spans="1:6">
      <c r="B5" s="1" t="s">
        <v>66</v>
      </c>
      <c r="D5" s="10">
        <f>SUM(D3:D4)</f>
        <v>1000</v>
      </c>
      <c r="E5" s="20">
        <f>SUM(E3:E4)</f>
        <v>500</v>
      </c>
      <c r="F5" s="1">
        <f>SUM(F3:F4)</f>
        <v>500</v>
      </c>
    </row>
    <row r="6" spans="1:6">
      <c r="A6" s="1"/>
    </row>
    <row r="8" spans="1:6">
      <c r="D8" s="4"/>
    </row>
    <row r="9" spans="1:6">
      <c r="D9" s="4"/>
    </row>
    <row r="10" spans="1:6">
      <c r="D10" s="4"/>
    </row>
    <row r="11" spans="1:6">
      <c r="D11" s="4"/>
    </row>
    <row r="12" spans="1:6">
      <c r="D12" s="4"/>
    </row>
    <row r="13" spans="1:6">
      <c r="D13" s="4"/>
    </row>
    <row r="14" spans="1:6">
      <c r="D14" s="4"/>
    </row>
    <row r="15" spans="1:6">
      <c r="D15" s="4"/>
    </row>
    <row r="16" spans="1:6">
      <c r="D16" s="4"/>
    </row>
    <row r="17" spans="1:4">
      <c r="D17" s="4"/>
    </row>
    <row r="18" spans="1:4">
      <c r="D18" s="4"/>
    </row>
    <row r="19" spans="1:4">
      <c r="A19" s="1"/>
      <c r="D19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E405-F464-4558-9D04-1D0DFDE24FC3}">
  <dimension ref="A1:F20"/>
  <sheetViews>
    <sheetView workbookViewId="0" xr3:uid="{0D52F9BA-AB3F-53E4-A22E-D8007C79EFAE}">
      <selection activeCell="F5" sqref="F5"/>
    </sheetView>
  </sheetViews>
  <sheetFormatPr defaultRowHeight="15"/>
  <cols>
    <col min="2" max="2" width="24.42578125" customWidth="1"/>
    <col min="3" max="3" width="21.7109375" customWidth="1"/>
    <col min="4" max="4" width="20.85546875" customWidth="1"/>
    <col min="5" max="5" width="13.7109375" customWidth="1"/>
  </cols>
  <sheetData>
    <row r="1" spans="1:6" ht="18.75">
      <c r="A1" s="8" t="s">
        <v>32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B3" t="s">
        <v>164</v>
      </c>
      <c r="C3" s="5"/>
      <c r="D3" s="5">
        <v>750</v>
      </c>
      <c r="E3" s="4">
        <v>325</v>
      </c>
      <c r="F3" s="4">
        <v>600</v>
      </c>
    </row>
    <row r="4" spans="1:6">
      <c r="B4" t="s">
        <v>165</v>
      </c>
      <c r="C4" s="5"/>
      <c r="D4" s="5">
        <v>750</v>
      </c>
      <c r="E4" s="4">
        <v>325</v>
      </c>
      <c r="F4" s="4">
        <v>600</v>
      </c>
    </row>
    <row r="5" spans="1:6">
      <c r="B5" t="s">
        <v>166</v>
      </c>
      <c r="D5" s="5">
        <v>100</v>
      </c>
      <c r="E5" s="4">
        <v>100</v>
      </c>
    </row>
    <row r="6" spans="1:6">
      <c r="A6" s="1"/>
      <c r="B6" s="1" t="s">
        <v>66</v>
      </c>
      <c r="D6" s="10">
        <f>SUM(D3:D5)</f>
        <v>1600</v>
      </c>
      <c r="E6" s="7">
        <v>750</v>
      </c>
      <c r="F6" s="1">
        <f>SUM(F3:F5)</f>
        <v>1200</v>
      </c>
    </row>
    <row r="9" spans="1:6">
      <c r="D9" s="4"/>
    </row>
    <row r="10" spans="1:6">
      <c r="D10" s="4"/>
    </row>
    <row r="11" spans="1:6">
      <c r="D11" s="4"/>
    </row>
    <row r="12" spans="1:6">
      <c r="D12" s="4"/>
    </row>
    <row r="13" spans="1:6">
      <c r="D13" s="4"/>
    </row>
    <row r="14" spans="1:6">
      <c r="D14" s="4"/>
    </row>
    <row r="15" spans="1:6">
      <c r="D15" s="4"/>
    </row>
    <row r="16" spans="1:6">
      <c r="D16" s="4"/>
    </row>
    <row r="17" spans="1:4">
      <c r="D17" s="4"/>
    </row>
    <row r="18" spans="1:4">
      <c r="D18" s="4"/>
    </row>
    <row r="19" spans="1:4">
      <c r="A19" s="1"/>
      <c r="D19" s="4"/>
    </row>
    <row r="20" spans="1:4">
      <c r="D20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8163-D7CF-4ED2-8DC3-A24C6296A0A3}">
  <dimension ref="A1:F19"/>
  <sheetViews>
    <sheetView workbookViewId="0" xr3:uid="{E97F60BA-E825-5C5C-A7B4-C3D618F10350}">
      <selection activeCell="F7" sqref="F7"/>
    </sheetView>
  </sheetViews>
  <sheetFormatPr defaultRowHeight="15"/>
  <cols>
    <col min="2" max="2" width="18.85546875" customWidth="1"/>
    <col min="3" max="3" width="24.140625" customWidth="1"/>
    <col min="4" max="4" width="11.5703125" customWidth="1"/>
    <col min="5" max="5" width="17.7109375" customWidth="1"/>
  </cols>
  <sheetData>
    <row r="1" spans="1:6" ht="18.75">
      <c r="A1" s="8" t="s">
        <v>35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A3" t="s">
        <v>167</v>
      </c>
      <c r="B3" t="s">
        <v>168</v>
      </c>
      <c r="C3" s="5" t="s">
        <v>169</v>
      </c>
      <c r="D3" s="5">
        <v>100</v>
      </c>
      <c r="E3">
        <v>100</v>
      </c>
      <c r="F3">
        <v>100</v>
      </c>
    </row>
    <row r="4" spans="1:6">
      <c r="A4" t="s">
        <v>170</v>
      </c>
      <c r="B4" t="s">
        <v>171</v>
      </c>
      <c r="C4" s="5" t="s">
        <v>154</v>
      </c>
      <c r="D4" s="5">
        <v>3000</v>
      </c>
      <c r="E4">
        <v>3000</v>
      </c>
      <c r="F4">
        <v>3000</v>
      </c>
    </row>
    <row r="5" spans="1:6">
      <c r="A5" s="4"/>
      <c r="C5" t="s">
        <v>172</v>
      </c>
      <c r="D5" s="4">
        <v>450</v>
      </c>
      <c r="E5">
        <v>0</v>
      </c>
      <c r="F5">
        <v>0</v>
      </c>
    </row>
    <row r="6" spans="1:6">
      <c r="A6" s="1"/>
      <c r="C6" t="s">
        <v>173</v>
      </c>
      <c r="D6" s="4">
        <v>100</v>
      </c>
      <c r="E6">
        <v>0</v>
      </c>
      <c r="F6">
        <v>0</v>
      </c>
    </row>
    <row r="7" spans="1:6">
      <c r="B7" s="1" t="s">
        <v>66</v>
      </c>
      <c r="D7" s="10">
        <f>SUM(D3:D6)</f>
        <v>3650</v>
      </c>
      <c r="E7" s="31">
        <v>3100</v>
      </c>
      <c r="F7" s="1">
        <f>SUM(F3:F6)</f>
        <v>3100</v>
      </c>
    </row>
    <row r="8" spans="1:6">
      <c r="D8" s="4"/>
      <c r="E8" s="23"/>
    </row>
    <row r="9" spans="1:6">
      <c r="D9" s="4"/>
    </row>
    <row r="10" spans="1:6">
      <c r="D10" s="4"/>
    </row>
    <row r="11" spans="1:6">
      <c r="D11" s="4"/>
    </row>
    <row r="12" spans="1:6">
      <c r="D12" s="4"/>
    </row>
    <row r="13" spans="1:6">
      <c r="D13" s="4"/>
    </row>
    <row r="14" spans="1:6">
      <c r="A14" s="4"/>
      <c r="D14" s="4"/>
    </row>
    <row r="15" spans="1:6">
      <c r="D15" s="4"/>
    </row>
    <row r="16" spans="1:6">
      <c r="A16" s="4"/>
      <c r="D16" s="4"/>
    </row>
    <row r="17" spans="1:4">
      <c r="D17" s="4"/>
    </row>
    <row r="18" spans="1:4">
      <c r="A18" s="4"/>
      <c r="D18" s="4"/>
    </row>
    <row r="19" spans="1:4">
      <c r="A19" s="1"/>
      <c r="D19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D4475-3C75-445C-8BEE-DA4B772766BC}">
  <dimension ref="A1:F19"/>
  <sheetViews>
    <sheetView workbookViewId="0" xr3:uid="{6BE1B994-8392-52DC-946D-EA2EA2FCC78D}">
      <selection activeCell="F5" sqref="F5"/>
    </sheetView>
  </sheetViews>
  <sheetFormatPr defaultRowHeight="15"/>
  <cols>
    <col min="2" max="2" width="17.5703125" customWidth="1"/>
    <col min="3" max="3" width="15" customWidth="1"/>
    <col min="4" max="4" width="13.140625" customWidth="1"/>
    <col min="5" max="5" width="16.7109375" customWidth="1"/>
  </cols>
  <sheetData>
    <row r="1" spans="1:6">
      <c r="A1" t="s">
        <v>68</v>
      </c>
      <c r="B1" t="s">
        <v>69</v>
      </c>
      <c r="C1" t="s">
        <v>105</v>
      </c>
      <c r="D1" t="s">
        <v>106</v>
      </c>
      <c r="E1" t="s">
        <v>72</v>
      </c>
      <c r="F1" t="s">
        <v>107</v>
      </c>
    </row>
    <row r="2" spans="1:6">
      <c r="A2" s="1"/>
      <c r="B2" t="s">
        <v>174</v>
      </c>
      <c r="C2" t="s">
        <v>175</v>
      </c>
      <c r="D2" s="4">
        <v>225</v>
      </c>
      <c r="E2" s="4">
        <v>225</v>
      </c>
    </row>
    <row r="3" spans="1:6">
      <c r="C3" s="5" t="s">
        <v>176</v>
      </c>
      <c r="D3" s="5">
        <v>308.39999999999998</v>
      </c>
      <c r="E3" s="5">
        <v>150</v>
      </c>
    </row>
    <row r="4" spans="1:6" s="1" customFormat="1">
      <c r="C4" s="10" t="s">
        <v>66</v>
      </c>
      <c r="D4" s="10">
        <v>533.4</v>
      </c>
      <c r="E4" s="7">
        <f>SUM(E2:E3)</f>
        <v>375</v>
      </c>
      <c r="F4" s="1">
        <v>0</v>
      </c>
    </row>
    <row r="6" spans="1:6">
      <c r="A6" s="1"/>
    </row>
    <row r="8" spans="1:6">
      <c r="D8" s="4"/>
    </row>
    <row r="9" spans="1:6">
      <c r="D9" s="4"/>
    </row>
    <row r="10" spans="1:6">
      <c r="D10" s="4"/>
    </row>
    <row r="11" spans="1:6">
      <c r="D11" s="4"/>
    </row>
    <row r="12" spans="1:6">
      <c r="D12" s="4"/>
    </row>
    <row r="13" spans="1:6">
      <c r="D13" s="4"/>
    </row>
    <row r="14" spans="1:6">
      <c r="D14" s="4"/>
    </row>
    <row r="15" spans="1:6">
      <c r="D15" s="4"/>
    </row>
    <row r="16" spans="1:6">
      <c r="D16" s="4"/>
    </row>
    <row r="17" spans="1:4">
      <c r="D17" s="4"/>
    </row>
    <row r="18" spans="1:4">
      <c r="D18" s="4"/>
    </row>
    <row r="19" spans="1:4">
      <c r="A19" s="1"/>
      <c r="D19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C029-5E56-4FC5-B7F9-8CBB33BAF0F4}">
  <dimension ref="A1:F8"/>
  <sheetViews>
    <sheetView workbookViewId="0" xr3:uid="{120A4CE4-8131-52A7-95F8-3B18567B2724}">
      <selection activeCell="F7" sqref="F7"/>
    </sheetView>
  </sheetViews>
  <sheetFormatPr defaultRowHeight="15"/>
  <cols>
    <col min="2" max="2" width="14.7109375" customWidth="1"/>
    <col min="3" max="3" width="17.5703125" customWidth="1"/>
    <col min="4" max="4" width="11.85546875" customWidth="1"/>
    <col min="5" max="5" width="15" customWidth="1"/>
  </cols>
  <sheetData>
    <row r="1" spans="1:6">
      <c r="A1" t="s">
        <v>41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B3" t="s">
        <v>177</v>
      </c>
      <c r="C3" t="s">
        <v>178</v>
      </c>
      <c r="D3" s="4">
        <v>75</v>
      </c>
      <c r="E3">
        <v>75</v>
      </c>
      <c r="F3">
        <v>75</v>
      </c>
    </row>
    <row r="4" spans="1:6">
      <c r="B4" t="s">
        <v>177</v>
      </c>
      <c r="C4" t="s">
        <v>179</v>
      </c>
      <c r="D4" s="4">
        <v>45</v>
      </c>
      <c r="E4">
        <v>45</v>
      </c>
      <c r="F4">
        <v>45</v>
      </c>
    </row>
    <row r="5" spans="1:6">
      <c r="B5" t="s">
        <v>177</v>
      </c>
      <c r="C5" t="s">
        <v>179</v>
      </c>
      <c r="D5" s="4">
        <v>45</v>
      </c>
      <c r="E5">
        <v>45</v>
      </c>
      <c r="F5">
        <v>45</v>
      </c>
    </row>
    <row r="6" spans="1:6">
      <c r="B6" t="s">
        <v>177</v>
      </c>
      <c r="C6" t="s">
        <v>179</v>
      </c>
      <c r="D6" s="4">
        <v>45</v>
      </c>
      <c r="E6">
        <v>45</v>
      </c>
      <c r="F6">
        <v>45</v>
      </c>
    </row>
    <row r="7" spans="1:6" s="1" customFormat="1">
      <c r="B7" s="1" t="s">
        <v>66</v>
      </c>
      <c r="D7" s="7">
        <f>SUM(D3:D6)</f>
        <v>210</v>
      </c>
      <c r="E7" s="1">
        <v>210</v>
      </c>
      <c r="F7" s="1">
        <f>SUM(F3:F6)</f>
        <v>210</v>
      </c>
    </row>
    <row r="8" spans="1:6">
      <c r="E8" s="2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7000-8640-4E1E-A065-62CCDE42C389}">
  <dimension ref="A1"/>
  <sheetViews>
    <sheetView workbookViewId="0" xr3:uid="{19559468-5F97-5F34-A23C-B63B1B76072B}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4639F-C88B-481A-ACE7-43D9D5C2A929}">
  <dimension ref="A1:G19"/>
  <sheetViews>
    <sheetView workbookViewId="0" xr3:uid="{C77C14B0-F73C-5FBC-913B-7067C7EA8796}">
      <selection activeCell="F4" sqref="F4"/>
    </sheetView>
  </sheetViews>
  <sheetFormatPr defaultRowHeight="15"/>
  <cols>
    <col min="2" max="2" width="34.140625" customWidth="1"/>
    <col min="3" max="3" width="17.5703125" customWidth="1"/>
    <col min="5" max="5" width="14.85546875" customWidth="1"/>
  </cols>
  <sheetData>
    <row r="1" spans="1:7" ht="18.75">
      <c r="A1" s="8" t="s">
        <v>180</v>
      </c>
    </row>
    <row r="2" spans="1:7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7">
      <c r="B3" t="s">
        <v>181</v>
      </c>
      <c r="C3" s="5" t="s">
        <v>182</v>
      </c>
      <c r="D3" s="4">
        <v>30</v>
      </c>
      <c r="E3" s="4">
        <v>30</v>
      </c>
      <c r="F3">
        <v>30</v>
      </c>
    </row>
    <row r="4" spans="1:7">
      <c r="A4" s="1"/>
      <c r="B4" s="1" t="s">
        <v>66</v>
      </c>
      <c r="C4" s="1"/>
      <c r="D4" s="7">
        <f>SUM(D3)</f>
        <v>30</v>
      </c>
      <c r="E4" s="7">
        <f>SUM(E3)</f>
        <v>30</v>
      </c>
      <c r="F4" s="1">
        <f>SUM(F3)</f>
        <v>30</v>
      </c>
      <c r="G4" s="1"/>
    </row>
    <row r="6" spans="1:7">
      <c r="A6" s="1"/>
    </row>
    <row r="8" spans="1:7">
      <c r="D8" s="4"/>
    </row>
    <row r="9" spans="1:7">
      <c r="D9" s="4"/>
    </row>
    <row r="10" spans="1:7">
      <c r="D10" s="4"/>
    </row>
    <row r="11" spans="1:7">
      <c r="D11" s="4"/>
    </row>
    <row r="12" spans="1:7">
      <c r="D12" s="4"/>
    </row>
    <row r="13" spans="1:7">
      <c r="D13" s="4"/>
    </row>
    <row r="14" spans="1:7">
      <c r="D14" s="4"/>
    </row>
    <row r="15" spans="1:7">
      <c r="D15" s="4"/>
    </row>
    <row r="16" spans="1:7">
      <c r="D16" s="4"/>
    </row>
    <row r="17" spans="1:4">
      <c r="D17" s="4"/>
    </row>
    <row r="18" spans="1:4">
      <c r="D18" s="4"/>
    </row>
    <row r="19" spans="1:4">
      <c r="A19" s="1"/>
      <c r="D19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142A2-0467-427F-9F42-6D85083F0521}">
  <dimension ref="A1:H11"/>
  <sheetViews>
    <sheetView workbookViewId="0" xr3:uid="{E495FB7E-AAB0-5C7F-8FDF-2C6D71932C64}">
      <selection activeCell="G10" sqref="G10"/>
    </sheetView>
  </sheetViews>
  <sheetFormatPr defaultRowHeight="15"/>
  <cols>
    <col min="2" max="2" width="23.140625" customWidth="1"/>
    <col min="3" max="3" width="24.85546875" customWidth="1"/>
    <col min="4" max="4" width="14.7109375" customWidth="1"/>
    <col min="5" max="5" width="22" customWidth="1"/>
  </cols>
  <sheetData>
    <row r="1" spans="1:8" ht="18.75">
      <c r="A1" s="8" t="s">
        <v>44</v>
      </c>
    </row>
    <row r="2" spans="1:8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8">
      <c r="B3" t="s">
        <v>183</v>
      </c>
      <c r="C3" s="5"/>
      <c r="D3" s="5">
        <v>2000</v>
      </c>
      <c r="E3" s="4">
        <v>1500</v>
      </c>
      <c r="F3" s="4">
        <v>1500</v>
      </c>
    </row>
    <row r="4" spans="1:8">
      <c r="C4" t="s">
        <v>184</v>
      </c>
      <c r="D4">
        <v>1200</v>
      </c>
      <c r="E4" s="4">
        <v>0</v>
      </c>
      <c r="F4" s="4">
        <v>0</v>
      </c>
    </row>
    <row r="5" spans="1:8">
      <c r="C5" t="s">
        <v>185</v>
      </c>
      <c r="D5">
        <v>800</v>
      </c>
      <c r="E5" s="4">
        <v>0</v>
      </c>
      <c r="F5" s="4">
        <v>0</v>
      </c>
    </row>
    <row r="6" spans="1:8">
      <c r="B6" t="s">
        <v>186</v>
      </c>
      <c r="D6" s="4">
        <v>830</v>
      </c>
      <c r="E6">
        <f>830-250</f>
        <v>580</v>
      </c>
      <c r="F6">
        <f>830-250</f>
        <v>580</v>
      </c>
    </row>
    <row r="7" spans="1:8">
      <c r="C7" t="s">
        <v>187</v>
      </c>
      <c r="D7">
        <v>750</v>
      </c>
      <c r="E7" s="4">
        <v>0</v>
      </c>
      <c r="F7" s="4">
        <v>0</v>
      </c>
    </row>
    <row r="8" spans="1:8">
      <c r="C8" t="s">
        <v>188</v>
      </c>
      <c r="D8">
        <v>80</v>
      </c>
      <c r="E8" s="4">
        <v>0</v>
      </c>
      <c r="F8" s="4">
        <v>0</v>
      </c>
    </row>
    <row r="9" spans="1:8">
      <c r="B9" t="s">
        <v>189</v>
      </c>
      <c r="C9" t="s">
        <v>190</v>
      </c>
      <c r="D9" s="4">
        <v>2000</v>
      </c>
      <c r="E9" s="4">
        <v>1500</v>
      </c>
      <c r="F9" s="4">
        <v>1500</v>
      </c>
    </row>
    <row r="10" spans="1:8">
      <c r="B10" t="s">
        <v>191</v>
      </c>
      <c r="C10" t="s">
        <v>192</v>
      </c>
      <c r="D10" s="4">
        <v>600</v>
      </c>
      <c r="E10">
        <f>600-225</f>
        <v>375</v>
      </c>
      <c r="F10">
        <f>600-225</f>
        <v>375</v>
      </c>
    </row>
    <row r="11" spans="1:8">
      <c r="A11" s="1" t="s">
        <v>66</v>
      </c>
      <c r="D11" s="7">
        <v>5430</v>
      </c>
      <c r="E11" s="7">
        <f>SUM(E3:E10)</f>
        <v>3955</v>
      </c>
      <c r="F11">
        <f>SUM(F3:F10)</f>
        <v>3955</v>
      </c>
      <c r="H11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F3AFB-48BA-4FDE-ADF4-95AACCE58868}">
  <dimension ref="A1:F19"/>
  <sheetViews>
    <sheetView workbookViewId="0" xr3:uid="{E232C630-2100-536B-87BB-6C9CA41F0D67}">
      <selection activeCell="G13" sqref="G13"/>
    </sheetView>
  </sheetViews>
  <sheetFormatPr defaultRowHeight="15"/>
  <cols>
    <col min="2" max="2" width="19.140625" customWidth="1"/>
    <col min="3" max="3" width="29.42578125" customWidth="1"/>
    <col min="4" max="4" width="13" customWidth="1"/>
    <col min="5" max="5" width="16.85546875" customWidth="1"/>
  </cols>
  <sheetData>
    <row r="1" spans="1:6" ht="18.75">
      <c r="A1" s="8" t="s">
        <v>193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B3" t="s">
        <v>194</v>
      </c>
      <c r="C3" s="5" t="s">
        <v>195</v>
      </c>
      <c r="D3" s="5">
        <v>500</v>
      </c>
      <c r="E3" s="5">
        <v>500</v>
      </c>
      <c r="F3" s="5">
        <v>500</v>
      </c>
    </row>
    <row r="4" spans="1:6">
      <c r="C4" s="5" t="s">
        <v>196</v>
      </c>
      <c r="D4" s="5">
        <v>400</v>
      </c>
      <c r="E4" s="5">
        <v>400</v>
      </c>
      <c r="F4" s="5">
        <v>400</v>
      </c>
    </row>
    <row r="5" spans="1:6">
      <c r="C5" t="s">
        <v>197</v>
      </c>
      <c r="D5" s="4">
        <v>200</v>
      </c>
      <c r="E5" s="4">
        <v>200</v>
      </c>
      <c r="F5" s="4">
        <v>200</v>
      </c>
    </row>
    <row r="6" spans="1:6">
      <c r="A6" s="1"/>
      <c r="C6" t="s">
        <v>198</v>
      </c>
      <c r="D6" s="4">
        <v>200</v>
      </c>
      <c r="E6" s="4">
        <v>200</v>
      </c>
      <c r="F6" s="4">
        <v>200</v>
      </c>
    </row>
    <row r="7" spans="1:6">
      <c r="C7" t="s">
        <v>198</v>
      </c>
      <c r="D7" s="4">
        <v>200</v>
      </c>
      <c r="E7" s="4">
        <v>200</v>
      </c>
      <c r="F7" s="4">
        <v>200</v>
      </c>
    </row>
    <row r="8" spans="1:6">
      <c r="C8" t="s">
        <v>199</v>
      </c>
      <c r="D8" s="4">
        <v>200</v>
      </c>
      <c r="E8" s="4">
        <v>200</v>
      </c>
      <c r="F8" s="4">
        <v>200</v>
      </c>
    </row>
    <row r="9" spans="1:6">
      <c r="C9" t="s">
        <v>199</v>
      </c>
      <c r="D9" s="4">
        <v>200</v>
      </c>
      <c r="E9" s="4">
        <v>200</v>
      </c>
      <c r="F9" s="4">
        <v>200</v>
      </c>
    </row>
    <row r="10" spans="1:6">
      <c r="C10" t="s">
        <v>200</v>
      </c>
      <c r="D10" s="4">
        <v>200</v>
      </c>
      <c r="E10" s="4">
        <v>200</v>
      </c>
      <c r="F10" s="4">
        <v>200</v>
      </c>
    </row>
    <row r="11" spans="1:6">
      <c r="C11" t="s">
        <v>201</v>
      </c>
      <c r="D11" s="4">
        <v>200</v>
      </c>
      <c r="E11" s="4">
        <v>200</v>
      </c>
      <c r="F11" s="4">
        <v>200</v>
      </c>
    </row>
    <row r="12" spans="1:6">
      <c r="C12" t="s">
        <v>202</v>
      </c>
      <c r="D12" s="4">
        <v>200</v>
      </c>
      <c r="E12" s="4">
        <v>200</v>
      </c>
      <c r="F12">
        <v>0</v>
      </c>
    </row>
    <row r="13" spans="1:6">
      <c r="B13" t="s">
        <v>203</v>
      </c>
      <c r="C13" t="s">
        <v>204</v>
      </c>
      <c r="D13" s="4">
        <v>300</v>
      </c>
      <c r="E13" s="4">
        <v>300</v>
      </c>
      <c r="F13" s="4">
        <v>300</v>
      </c>
    </row>
    <row r="14" spans="1:6">
      <c r="C14" s="1" t="s">
        <v>66</v>
      </c>
      <c r="D14" s="7">
        <f>SUM(D3:D13)</f>
        <v>2800</v>
      </c>
      <c r="E14" s="7">
        <f>SUM(E3:E13)</f>
        <v>2800</v>
      </c>
      <c r="F14" s="1">
        <f>SUM(F3:F13)</f>
        <v>2600</v>
      </c>
    </row>
    <row r="15" spans="1:6">
      <c r="D15" s="4"/>
    </row>
    <row r="16" spans="1:6">
      <c r="D16" s="4"/>
    </row>
    <row r="17" spans="1:4">
      <c r="D17" s="4"/>
    </row>
    <row r="18" spans="1:4">
      <c r="D18" s="4"/>
    </row>
    <row r="19" spans="1:4">
      <c r="A19" s="1"/>
      <c r="D19" s="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E8714-D2D1-4403-8D76-C05FDDF89B44}">
  <dimension ref="A1:F19"/>
  <sheetViews>
    <sheetView workbookViewId="0" xr3:uid="{3F07C361-4347-5927-ACA8-3D8F194125A3}">
      <selection activeCell="F10" sqref="F10"/>
    </sheetView>
  </sheetViews>
  <sheetFormatPr defaultRowHeight="15"/>
  <cols>
    <col min="2" max="2" width="21" customWidth="1"/>
    <col min="3" max="3" width="14.85546875" customWidth="1"/>
    <col min="4" max="4" width="13.85546875" customWidth="1"/>
    <col min="5" max="5" width="14" customWidth="1"/>
  </cols>
  <sheetData>
    <row r="1" spans="1:6" ht="18.75">
      <c r="A1" s="8" t="s">
        <v>205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B3" t="s">
        <v>206</v>
      </c>
      <c r="D3" s="4">
        <v>250</v>
      </c>
      <c r="E3" s="21">
        <v>200</v>
      </c>
      <c r="F3">
        <v>200</v>
      </c>
    </row>
    <row r="4" spans="1:6">
      <c r="A4" s="9">
        <v>43216</v>
      </c>
      <c r="B4" t="s">
        <v>207</v>
      </c>
      <c r="C4" s="5"/>
      <c r="D4" s="5">
        <v>500</v>
      </c>
      <c r="E4" s="21">
        <v>500</v>
      </c>
      <c r="F4" s="5">
        <v>250</v>
      </c>
    </row>
    <row r="5" spans="1:6">
      <c r="B5" t="s">
        <v>208</v>
      </c>
      <c r="C5" s="5"/>
      <c r="D5" s="5">
        <v>1000</v>
      </c>
      <c r="E5" s="21">
        <v>500</v>
      </c>
      <c r="F5">
        <v>500</v>
      </c>
    </row>
    <row r="6" spans="1:6">
      <c r="B6" t="s">
        <v>209</v>
      </c>
      <c r="C6" t="s">
        <v>210</v>
      </c>
      <c r="D6" s="4">
        <v>1000</v>
      </c>
      <c r="E6" s="21">
        <v>750</v>
      </c>
      <c r="F6" s="4">
        <v>1000</v>
      </c>
    </row>
    <row r="7" spans="1:6">
      <c r="A7" s="1"/>
      <c r="B7" t="s">
        <v>211</v>
      </c>
      <c r="D7" s="4">
        <v>2000</v>
      </c>
      <c r="E7" s="21">
        <v>800</v>
      </c>
      <c r="F7">
        <v>800</v>
      </c>
    </row>
    <row r="8" spans="1:6">
      <c r="B8" t="s">
        <v>212</v>
      </c>
      <c r="C8" t="s">
        <v>213</v>
      </c>
      <c r="D8" s="4">
        <v>300</v>
      </c>
      <c r="E8" s="21">
        <v>150</v>
      </c>
      <c r="F8">
        <v>150</v>
      </c>
    </row>
    <row r="9" spans="1:6">
      <c r="B9" s="1" t="s">
        <v>66</v>
      </c>
      <c r="D9" s="7">
        <f>SUM(D3:D8)</f>
        <v>5050</v>
      </c>
      <c r="E9" s="24">
        <f>SUM(E3:E8)</f>
        <v>2900</v>
      </c>
      <c r="F9" s="1">
        <f>SUM(F3:F8)</f>
        <v>2900</v>
      </c>
    </row>
    <row r="10" spans="1:6">
      <c r="D10" s="4"/>
      <c r="E10" s="23"/>
    </row>
    <row r="11" spans="1:6">
      <c r="D11" s="4"/>
    </row>
    <row r="12" spans="1:6">
      <c r="D12" s="4"/>
    </row>
    <row r="13" spans="1:6">
      <c r="D13" s="4"/>
    </row>
    <row r="14" spans="1:6">
      <c r="D14" s="4"/>
    </row>
    <row r="15" spans="1:6">
      <c r="D15" s="4"/>
    </row>
    <row r="16" spans="1:6">
      <c r="D16" s="4"/>
    </row>
    <row r="17" spans="1:4">
      <c r="D17" s="4"/>
    </row>
    <row r="18" spans="1:4">
      <c r="D18" s="4"/>
    </row>
    <row r="19" spans="1:4">
      <c r="A19" s="1"/>
      <c r="D1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9211-7E9C-496C-9B54-717072678504}">
  <dimension ref="A1:F6"/>
  <sheetViews>
    <sheetView workbookViewId="0" xr3:uid="{38DC91DA-C81A-5AA1-98DC-648C399BA6D3}">
      <selection activeCell="F6" sqref="F6"/>
    </sheetView>
  </sheetViews>
  <sheetFormatPr defaultRowHeight="15"/>
  <cols>
    <col min="2" max="2" width="26.42578125" customWidth="1"/>
    <col min="3" max="3" width="18.28515625" customWidth="1"/>
    <col min="4" max="4" width="12.5703125" customWidth="1"/>
    <col min="5" max="5" width="21.7109375" customWidth="1"/>
  </cols>
  <sheetData>
    <row r="1" spans="1:6" ht="18.75">
      <c r="A1" s="8" t="s">
        <v>67</v>
      </c>
    </row>
    <row r="2" spans="1:6">
      <c r="A2" t="s">
        <v>68</v>
      </c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>
      <c r="A3" s="9">
        <v>43132</v>
      </c>
      <c r="B3" t="s">
        <v>74</v>
      </c>
      <c r="C3" t="s">
        <v>75</v>
      </c>
      <c r="D3" s="28" t="s">
        <v>76</v>
      </c>
      <c r="E3" s="28" t="s">
        <v>76</v>
      </c>
      <c r="F3">
        <v>75</v>
      </c>
    </row>
    <row r="4" spans="1:6">
      <c r="A4" s="9">
        <v>43158</v>
      </c>
      <c r="B4" t="s">
        <v>74</v>
      </c>
      <c r="C4" t="s">
        <v>75</v>
      </c>
      <c r="D4" s="28" t="s">
        <v>76</v>
      </c>
      <c r="E4" s="28" t="s">
        <v>76</v>
      </c>
      <c r="F4">
        <v>75</v>
      </c>
    </row>
    <row r="5" spans="1:6">
      <c r="A5" s="9">
        <v>43207</v>
      </c>
      <c r="B5" t="s">
        <v>74</v>
      </c>
      <c r="C5" t="s">
        <v>75</v>
      </c>
      <c r="D5" s="28" t="s">
        <v>76</v>
      </c>
      <c r="E5" s="28" t="s">
        <v>76</v>
      </c>
      <c r="F5">
        <v>75</v>
      </c>
    </row>
    <row r="6" spans="1:6" s="1" customFormat="1">
      <c r="B6" s="1" t="s">
        <v>66</v>
      </c>
      <c r="D6" s="33" t="s">
        <v>77</v>
      </c>
      <c r="E6" s="33" t="s">
        <v>77</v>
      </c>
      <c r="F6" s="1">
        <f>SUM(F3:F5)</f>
        <v>225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296CA-6874-4C59-B483-8F89D352A877}">
  <dimension ref="A1:F5"/>
  <sheetViews>
    <sheetView workbookViewId="0" xr3:uid="{158D5936-1B21-5A15-9531-3C4541F94DAC}">
      <selection activeCell="F5" sqref="F5"/>
    </sheetView>
  </sheetViews>
  <sheetFormatPr defaultRowHeight="15"/>
  <cols>
    <col min="2" max="2" width="15.7109375" customWidth="1"/>
    <col min="3" max="3" width="16.5703125" customWidth="1"/>
    <col min="4" max="4" width="12" customWidth="1"/>
    <col min="5" max="5" width="16.7109375" customWidth="1"/>
  </cols>
  <sheetData>
    <row r="1" spans="1:6">
      <c r="A1" t="s">
        <v>50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B3" t="s">
        <v>177</v>
      </c>
      <c r="C3" t="s">
        <v>140</v>
      </c>
      <c r="D3">
        <v>200</v>
      </c>
      <c r="E3">
        <v>140</v>
      </c>
      <c r="F3">
        <v>140</v>
      </c>
    </row>
    <row r="4" spans="1:6">
      <c r="B4" t="s">
        <v>214</v>
      </c>
      <c r="C4" t="s">
        <v>215</v>
      </c>
      <c r="D4">
        <v>100</v>
      </c>
      <c r="E4">
        <v>100</v>
      </c>
      <c r="F4">
        <v>100</v>
      </c>
    </row>
    <row r="5" spans="1:6">
      <c r="B5" s="1" t="s">
        <v>66</v>
      </c>
      <c r="D5" s="7">
        <v>300</v>
      </c>
      <c r="E5" s="7">
        <v>240</v>
      </c>
      <c r="F5" s="1">
        <f>SUM(F3:F4)</f>
        <v>240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C6F0-0933-450D-8D53-D40EB7CA6867}">
  <dimension ref="A1:F19"/>
  <sheetViews>
    <sheetView workbookViewId="0" xr3:uid="{7EEC1367-5406-549B-BDE2-F353A71CE129}">
      <selection activeCell="F18" sqref="F18"/>
    </sheetView>
  </sheetViews>
  <sheetFormatPr defaultRowHeight="15"/>
  <cols>
    <col min="1" max="1" width="35.7109375" customWidth="1"/>
    <col min="2" max="2" width="21.5703125" bestFit="1" customWidth="1"/>
    <col min="3" max="3" width="30.7109375" bestFit="1" customWidth="1"/>
    <col min="4" max="4" width="13" customWidth="1"/>
    <col min="5" max="5" width="13" bestFit="1" customWidth="1"/>
  </cols>
  <sheetData>
    <row r="1" spans="1:6">
      <c r="A1" t="s">
        <v>216</v>
      </c>
    </row>
    <row r="2" spans="1:6">
      <c r="A2">
        <v>0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A3" t="s">
        <v>146</v>
      </c>
      <c r="B3" t="s">
        <v>217</v>
      </c>
      <c r="C3" t="s">
        <v>218</v>
      </c>
      <c r="D3" s="4">
        <v>900</v>
      </c>
      <c r="E3" s="4">
        <v>900</v>
      </c>
      <c r="F3" s="4">
        <v>900</v>
      </c>
    </row>
    <row r="4" spans="1:6">
      <c r="C4" t="s">
        <v>219</v>
      </c>
      <c r="D4" s="4">
        <v>800</v>
      </c>
      <c r="E4" s="4">
        <v>800</v>
      </c>
      <c r="F4" s="4">
        <v>800</v>
      </c>
    </row>
    <row r="5" spans="1:6">
      <c r="C5" t="s">
        <v>220</v>
      </c>
      <c r="D5" s="4">
        <v>850</v>
      </c>
      <c r="E5" s="4">
        <v>850</v>
      </c>
      <c r="F5" s="4">
        <v>850</v>
      </c>
    </row>
    <row r="6" spans="1:6">
      <c r="C6" t="s">
        <v>221</v>
      </c>
      <c r="D6" s="4">
        <v>700</v>
      </c>
      <c r="E6" s="4">
        <v>700</v>
      </c>
      <c r="F6" s="4">
        <v>700</v>
      </c>
    </row>
    <row r="7" spans="1:6">
      <c r="C7" t="s">
        <v>222</v>
      </c>
      <c r="D7" s="4">
        <v>400</v>
      </c>
      <c r="E7" s="4">
        <v>400</v>
      </c>
      <c r="F7" s="4">
        <v>400</v>
      </c>
    </row>
    <row r="8" spans="1:6">
      <c r="C8" t="s">
        <v>223</v>
      </c>
      <c r="D8" s="4">
        <v>300</v>
      </c>
      <c r="E8" s="4">
        <v>300</v>
      </c>
      <c r="F8" s="4">
        <v>300</v>
      </c>
    </row>
    <row r="9" spans="1:6">
      <c r="C9" t="s">
        <v>224</v>
      </c>
      <c r="D9" s="4">
        <v>200</v>
      </c>
      <c r="E9" s="4">
        <v>200</v>
      </c>
      <c r="F9" s="4">
        <v>200</v>
      </c>
    </row>
    <row r="10" spans="1:6">
      <c r="C10" t="s">
        <v>225</v>
      </c>
      <c r="D10" s="4">
        <v>100</v>
      </c>
      <c r="E10" s="4">
        <v>100</v>
      </c>
      <c r="F10" s="4">
        <v>100</v>
      </c>
    </row>
    <row r="11" spans="1:6">
      <c r="C11" t="s">
        <v>226</v>
      </c>
      <c r="D11" s="4">
        <v>50</v>
      </c>
      <c r="E11" s="4">
        <v>50</v>
      </c>
      <c r="F11" s="4">
        <v>50</v>
      </c>
    </row>
    <row r="12" spans="1:6">
      <c r="B12" t="s">
        <v>227</v>
      </c>
      <c r="C12" t="s">
        <v>228</v>
      </c>
      <c r="D12" s="4">
        <v>650</v>
      </c>
      <c r="E12" s="4">
        <v>650</v>
      </c>
      <c r="F12" s="4">
        <v>650</v>
      </c>
    </row>
    <row r="13" spans="1:6">
      <c r="B13" t="s">
        <v>229</v>
      </c>
      <c r="C13" t="s">
        <v>230</v>
      </c>
      <c r="D13" s="4">
        <v>1000</v>
      </c>
      <c r="E13" s="4">
        <v>500</v>
      </c>
      <c r="F13" s="4">
        <v>500</v>
      </c>
    </row>
    <row r="14" spans="1:6">
      <c r="B14" t="s">
        <v>231</v>
      </c>
      <c r="C14" t="s">
        <v>232</v>
      </c>
      <c r="D14" s="4">
        <v>300</v>
      </c>
      <c r="E14" s="4">
        <v>300</v>
      </c>
      <c r="F14" s="4">
        <v>300</v>
      </c>
    </row>
    <row r="15" spans="1:6">
      <c r="B15" t="s">
        <v>233</v>
      </c>
      <c r="D15" s="4">
        <v>322</v>
      </c>
      <c r="E15" s="4">
        <v>322</v>
      </c>
      <c r="F15" s="4">
        <v>322</v>
      </c>
    </row>
    <row r="16" spans="1:6">
      <c r="B16" t="s">
        <v>234</v>
      </c>
      <c r="C16" t="s">
        <v>235</v>
      </c>
      <c r="D16" s="4">
        <v>1000</v>
      </c>
      <c r="E16" s="4">
        <v>0</v>
      </c>
      <c r="F16" s="4">
        <v>0</v>
      </c>
    </row>
    <row r="17" spans="1:6">
      <c r="A17" t="s">
        <v>236</v>
      </c>
      <c r="B17" t="s">
        <v>237</v>
      </c>
      <c r="C17" t="s">
        <v>238</v>
      </c>
      <c r="D17" s="4">
        <v>10000</v>
      </c>
      <c r="E17" s="4">
        <v>7000</v>
      </c>
      <c r="F17" s="4">
        <v>7000</v>
      </c>
    </row>
    <row r="18" spans="1:6">
      <c r="A18" s="1" t="s">
        <v>66</v>
      </c>
      <c r="D18" s="7">
        <v>17572</v>
      </c>
      <c r="E18" s="7">
        <f>SUM(E3:E17)</f>
        <v>13072</v>
      </c>
      <c r="F18" s="1">
        <f>SUM(F3:F17)</f>
        <v>13072</v>
      </c>
    </row>
    <row r="19" spans="1:6">
      <c r="E19" s="1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A9B9-460C-4787-B16A-5CDBFE57F6A9}">
  <dimension ref="A1:F50"/>
  <sheetViews>
    <sheetView topLeftCell="A35" workbookViewId="0" xr3:uid="{CC828EF2-AF1A-523C-A751-AE1BB768272E}">
      <selection activeCell="F47" sqref="F47"/>
    </sheetView>
  </sheetViews>
  <sheetFormatPr defaultRowHeight="15"/>
  <cols>
    <col min="1" max="1" width="17.7109375" bestFit="1" customWidth="1"/>
    <col min="2" max="2" width="17.85546875" customWidth="1"/>
    <col min="3" max="3" width="60.28515625" bestFit="1" customWidth="1"/>
    <col min="4" max="4" width="12.28515625" customWidth="1"/>
    <col min="5" max="5" width="13.42578125" customWidth="1"/>
  </cols>
  <sheetData>
    <row r="1" spans="1:6" ht="18.75">
      <c r="A1" s="8" t="s">
        <v>61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A3" s="17">
        <v>43499</v>
      </c>
      <c r="B3" t="s">
        <v>239</v>
      </c>
      <c r="C3" t="s">
        <v>240</v>
      </c>
      <c r="D3" s="4">
        <v>80</v>
      </c>
      <c r="E3" s="4">
        <v>60</v>
      </c>
      <c r="F3" s="4">
        <v>60</v>
      </c>
    </row>
    <row r="4" spans="1:6">
      <c r="C4" t="s">
        <v>241</v>
      </c>
      <c r="D4" s="4">
        <v>40</v>
      </c>
      <c r="E4">
        <v>30</v>
      </c>
      <c r="F4">
        <v>30</v>
      </c>
    </row>
    <row r="5" spans="1:6">
      <c r="C5" t="s">
        <v>242</v>
      </c>
      <c r="D5" s="4">
        <v>20</v>
      </c>
      <c r="E5">
        <v>20</v>
      </c>
      <c r="F5">
        <v>20</v>
      </c>
    </row>
    <row r="6" spans="1:6">
      <c r="C6" t="s">
        <v>243</v>
      </c>
      <c r="D6" s="4">
        <v>25</v>
      </c>
      <c r="E6">
        <v>20</v>
      </c>
      <c r="F6">
        <v>20</v>
      </c>
    </row>
    <row r="7" spans="1:6">
      <c r="C7" t="s">
        <v>244</v>
      </c>
      <c r="D7" s="4">
        <v>25</v>
      </c>
      <c r="E7">
        <v>25</v>
      </c>
      <c r="F7">
        <v>25</v>
      </c>
    </row>
    <row r="8" spans="1:6">
      <c r="C8" s="1" t="s">
        <v>66</v>
      </c>
      <c r="D8" s="7">
        <v>190</v>
      </c>
      <c r="E8" s="4"/>
    </row>
    <row r="9" spans="1:6">
      <c r="A9" s="17">
        <v>43513</v>
      </c>
      <c r="B9" t="s">
        <v>239</v>
      </c>
      <c r="C9" t="s">
        <v>240</v>
      </c>
      <c r="D9" s="4">
        <v>80</v>
      </c>
      <c r="E9" s="4">
        <v>60</v>
      </c>
      <c r="F9" s="4">
        <v>60</v>
      </c>
    </row>
    <row r="10" spans="1:6">
      <c r="C10" t="s">
        <v>241</v>
      </c>
      <c r="D10" s="4">
        <v>40</v>
      </c>
      <c r="E10">
        <v>30</v>
      </c>
      <c r="F10">
        <v>30</v>
      </c>
    </row>
    <row r="11" spans="1:6">
      <c r="C11" t="s">
        <v>242</v>
      </c>
      <c r="D11" s="4">
        <v>20</v>
      </c>
      <c r="E11">
        <v>20</v>
      </c>
      <c r="F11">
        <v>20</v>
      </c>
    </row>
    <row r="12" spans="1:6">
      <c r="C12" t="s">
        <v>243</v>
      </c>
      <c r="D12" s="4">
        <v>25</v>
      </c>
      <c r="E12">
        <v>20</v>
      </c>
      <c r="F12">
        <v>20</v>
      </c>
    </row>
    <row r="13" spans="1:6">
      <c r="C13" t="s">
        <v>244</v>
      </c>
      <c r="D13" s="4">
        <v>25</v>
      </c>
      <c r="E13">
        <v>25</v>
      </c>
      <c r="F13">
        <v>25</v>
      </c>
    </row>
    <row r="14" spans="1:6">
      <c r="C14" s="1" t="s">
        <v>66</v>
      </c>
      <c r="D14" s="7">
        <v>190</v>
      </c>
      <c r="E14" s="4"/>
    </row>
    <row r="15" spans="1:6">
      <c r="A15" s="18">
        <v>43555</v>
      </c>
      <c r="B15" t="s">
        <v>239</v>
      </c>
      <c r="C15" t="s">
        <v>240</v>
      </c>
      <c r="D15" s="4">
        <v>80</v>
      </c>
      <c r="E15" s="4">
        <v>60</v>
      </c>
      <c r="F15" s="4">
        <v>60</v>
      </c>
    </row>
    <row r="16" spans="1:6">
      <c r="C16" t="s">
        <v>241</v>
      </c>
      <c r="D16" s="4">
        <v>40</v>
      </c>
      <c r="E16">
        <v>30</v>
      </c>
      <c r="F16">
        <v>30</v>
      </c>
    </row>
    <row r="17" spans="1:6">
      <c r="C17" t="s">
        <v>242</v>
      </c>
      <c r="D17" s="4">
        <v>20</v>
      </c>
      <c r="E17">
        <v>20</v>
      </c>
      <c r="F17">
        <v>20</v>
      </c>
    </row>
    <row r="18" spans="1:6">
      <c r="C18" t="s">
        <v>243</v>
      </c>
      <c r="D18" s="4">
        <v>25</v>
      </c>
      <c r="E18">
        <v>20</v>
      </c>
      <c r="F18">
        <v>20</v>
      </c>
    </row>
    <row r="19" spans="1:6">
      <c r="C19" t="s">
        <v>244</v>
      </c>
      <c r="D19" s="4">
        <v>25</v>
      </c>
      <c r="E19">
        <v>25</v>
      </c>
      <c r="F19">
        <v>25</v>
      </c>
    </row>
    <row r="20" spans="1:6">
      <c r="C20" s="1" t="s">
        <v>66</v>
      </c>
      <c r="D20" s="7">
        <v>190</v>
      </c>
      <c r="E20" s="4"/>
    </row>
    <row r="21" spans="1:6">
      <c r="A21" s="17">
        <v>43569</v>
      </c>
      <c r="B21" t="s">
        <v>239</v>
      </c>
      <c r="C21" t="s">
        <v>240</v>
      </c>
      <c r="D21" s="4">
        <v>80</v>
      </c>
      <c r="E21" s="4">
        <v>60</v>
      </c>
      <c r="F21" s="4">
        <v>60</v>
      </c>
    </row>
    <row r="22" spans="1:6">
      <c r="C22" t="s">
        <v>241</v>
      </c>
      <c r="D22" s="4">
        <v>40</v>
      </c>
      <c r="E22">
        <v>30</v>
      </c>
      <c r="F22">
        <v>30</v>
      </c>
    </row>
    <row r="23" spans="1:6">
      <c r="C23" t="s">
        <v>242</v>
      </c>
      <c r="D23" s="4">
        <v>20</v>
      </c>
      <c r="E23">
        <v>20</v>
      </c>
      <c r="F23">
        <v>20</v>
      </c>
    </row>
    <row r="24" spans="1:6">
      <c r="C24" t="s">
        <v>243</v>
      </c>
      <c r="D24" s="4">
        <v>25</v>
      </c>
      <c r="E24">
        <v>20</v>
      </c>
      <c r="F24">
        <v>20</v>
      </c>
    </row>
    <row r="25" spans="1:6">
      <c r="C25" t="s">
        <v>244</v>
      </c>
      <c r="D25" s="4">
        <v>25</v>
      </c>
      <c r="E25">
        <v>25</v>
      </c>
      <c r="F25">
        <v>25</v>
      </c>
    </row>
    <row r="26" spans="1:6">
      <c r="C26" s="1" t="s">
        <v>66</v>
      </c>
      <c r="D26" s="7">
        <v>190</v>
      </c>
      <c r="E26" s="4"/>
    </row>
    <row r="27" spans="1:6">
      <c r="A27" s="17">
        <v>43587</v>
      </c>
      <c r="B27" t="s">
        <v>245</v>
      </c>
      <c r="C27" t="s">
        <v>246</v>
      </c>
      <c r="D27" s="4">
        <v>300</v>
      </c>
      <c r="E27">
        <v>300</v>
      </c>
      <c r="F27">
        <v>300</v>
      </c>
    </row>
    <row r="28" spans="1:6">
      <c r="C28" t="s">
        <v>247</v>
      </c>
      <c r="D28" s="4">
        <v>120</v>
      </c>
      <c r="E28">
        <v>100</v>
      </c>
      <c r="F28" s="4">
        <v>120</v>
      </c>
    </row>
    <row r="29" spans="1:6">
      <c r="C29" t="s">
        <v>248</v>
      </c>
      <c r="D29" s="4">
        <v>25</v>
      </c>
      <c r="E29">
        <v>25</v>
      </c>
      <c r="F29">
        <v>25</v>
      </c>
    </row>
    <row r="30" spans="1:6">
      <c r="C30" s="1" t="s">
        <v>66</v>
      </c>
      <c r="D30" s="4">
        <v>445</v>
      </c>
      <c r="E30" s="4"/>
    </row>
    <row r="31" spans="1:6">
      <c r="A31" t="s">
        <v>249</v>
      </c>
      <c r="B31" t="s">
        <v>250</v>
      </c>
      <c r="C31" t="s">
        <v>250</v>
      </c>
      <c r="D31" s="4">
        <v>50</v>
      </c>
    </row>
    <row r="32" spans="1:6">
      <c r="C32" s="1" t="s">
        <v>66</v>
      </c>
      <c r="D32" s="4">
        <v>50</v>
      </c>
      <c r="E32" s="4"/>
    </row>
    <row r="33" spans="1:6">
      <c r="A33" t="s">
        <v>249</v>
      </c>
      <c r="B33" t="s">
        <v>251</v>
      </c>
      <c r="C33" t="s">
        <v>252</v>
      </c>
      <c r="D33" s="4">
        <v>25</v>
      </c>
      <c r="E33">
        <v>25</v>
      </c>
      <c r="F33">
        <v>25</v>
      </c>
    </row>
    <row r="34" spans="1:6">
      <c r="C34" t="s">
        <v>253</v>
      </c>
      <c r="D34" s="4">
        <v>30</v>
      </c>
      <c r="E34">
        <v>30</v>
      </c>
      <c r="F34">
        <v>30</v>
      </c>
    </row>
    <row r="35" spans="1:6">
      <c r="C35" s="1" t="s">
        <v>66</v>
      </c>
      <c r="D35" s="4">
        <v>55</v>
      </c>
      <c r="E35" s="4"/>
    </row>
    <row r="36" spans="1:6">
      <c r="A36" t="s">
        <v>249</v>
      </c>
      <c r="B36" t="s">
        <v>254</v>
      </c>
      <c r="C36" t="s">
        <v>255</v>
      </c>
      <c r="D36" s="4">
        <v>50</v>
      </c>
      <c r="E36">
        <v>0</v>
      </c>
      <c r="F36">
        <v>0</v>
      </c>
    </row>
    <row r="37" spans="1:6">
      <c r="C37" s="1" t="s">
        <v>66</v>
      </c>
      <c r="D37" s="4">
        <v>50</v>
      </c>
      <c r="E37" s="4"/>
    </row>
    <row r="38" spans="1:6">
      <c r="A38" t="s">
        <v>249</v>
      </c>
      <c r="B38" t="s">
        <v>256</v>
      </c>
      <c r="C38" t="s">
        <v>257</v>
      </c>
      <c r="D38" s="4">
        <v>70</v>
      </c>
      <c r="E38">
        <v>70</v>
      </c>
      <c r="F38">
        <v>70</v>
      </c>
    </row>
    <row r="39" spans="1:6">
      <c r="C39" s="1" t="s">
        <v>66</v>
      </c>
      <c r="D39" s="4">
        <v>70</v>
      </c>
      <c r="E39" s="4"/>
    </row>
    <row r="40" spans="1:6">
      <c r="A40" t="s">
        <v>249</v>
      </c>
      <c r="B40" t="s">
        <v>258</v>
      </c>
      <c r="C40" t="s">
        <v>259</v>
      </c>
      <c r="D40" s="4">
        <v>50</v>
      </c>
      <c r="E40">
        <v>50</v>
      </c>
      <c r="F40">
        <v>50</v>
      </c>
    </row>
    <row r="41" spans="1:6">
      <c r="C41" s="1" t="s">
        <v>66</v>
      </c>
      <c r="D41" s="4">
        <v>50</v>
      </c>
      <c r="E41" s="4"/>
    </row>
    <row r="42" spans="1:6">
      <c r="A42" t="s">
        <v>249</v>
      </c>
      <c r="B42" t="s">
        <v>260</v>
      </c>
      <c r="C42" t="s">
        <v>261</v>
      </c>
      <c r="D42" s="4">
        <v>60</v>
      </c>
      <c r="E42">
        <v>60</v>
      </c>
      <c r="F42">
        <v>60</v>
      </c>
    </row>
    <row r="43" spans="1:6">
      <c r="C43" s="1" t="s">
        <v>66</v>
      </c>
      <c r="D43" s="4">
        <v>60</v>
      </c>
      <c r="E43" s="4"/>
    </row>
    <row r="44" spans="1:6">
      <c r="A44" t="s">
        <v>262</v>
      </c>
      <c r="B44" t="s">
        <v>263</v>
      </c>
      <c r="C44" t="s">
        <v>264</v>
      </c>
      <c r="D44" s="4">
        <v>90</v>
      </c>
      <c r="E44" s="4">
        <v>0</v>
      </c>
      <c r="F44">
        <v>0</v>
      </c>
    </row>
    <row r="45" spans="1:6">
      <c r="C45" s="1" t="s">
        <v>66</v>
      </c>
      <c r="D45" s="4">
        <v>90</v>
      </c>
      <c r="E45" s="4"/>
    </row>
    <row r="46" spans="1:6">
      <c r="A46" t="s">
        <v>265</v>
      </c>
      <c r="B46" t="s">
        <v>266</v>
      </c>
      <c r="C46" t="s">
        <v>267</v>
      </c>
      <c r="D46" s="4">
        <v>468</v>
      </c>
      <c r="E46" s="4">
        <v>300</v>
      </c>
      <c r="F46">
        <v>300</v>
      </c>
    </row>
    <row r="47" spans="1:6">
      <c r="C47" s="1" t="s">
        <v>66</v>
      </c>
      <c r="D47" s="4">
        <v>468</v>
      </c>
      <c r="E47" s="4"/>
    </row>
    <row r="49" spans="3:6" s="1" customFormat="1">
      <c r="C49" s="1" t="s">
        <v>268</v>
      </c>
      <c r="D49" s="7">
        <v>2228</v>
      </c>
      <c r="E49" s="20">
        <f>SUM(E3:E46)</f>
        <v>1580</v>
      </c>
      <c r="F49" s="1">
        <f>SUM(F3:F47)</f>
        <v>1600</v>
      </c>
    </row>
    <row r="50" spans="3:6">
      <c r="E50" s="1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91011-1213-44A6-9AED-EE9ABC8B6CC3}">
  <dimension ref="A1:F19"/>
  <sheetViews>
    <sheetView workbookViewId="0" xr3:uid="{CBB58C4E-C15A-58F5-B7FF-FA132670E4A6}">
      <selection activeCell="F9" sqref="F9"/>
    </sheetView>
  </sheetViews>
  <sheetFormatPr defaultRowHeight="15"/>
  <cols>
    <col min="1" max="1" width="7.5703125" customWidth="1"/>
    <col min="2" max="2" width="43.28515625" customWidth="1"/>
    <col min="3" max="3" width="43.7109375" bestFit="1" customWidth="1"/>
    <col min="4" max="4" width="12.140625" customWidth="1"/>
    <col min="5" max="5" width="11.140625" bestFit="1" customWidth="1"/>
  </cols>
  <sheetData>
    <row r="1" spans="1:6" ht="18.75">
      <c r="A1" s="8" t="s">
        <v>269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A3" s="15">
        <v>43770</v>
      </c>
      <c r="B3" t="s">
        <v>270</v>
      </c>
      <c r="C3" t="s">
        <v>271</v>
      </c>
      <c r="D3" s="4">
        <v>300</v>
      </c>
      <c r="E3">
        <v>300</v>
      </c>
      <c r="F3">
        <v>300</v>
      </c>
    </row>
    <row r="4" spans="1:6">
      <c r="C4" t="s">
        <v>140</v>
      </c>
      <c r="D4" s="4">
        <v>75</v>
      </c>
      <c r="E4">
        <v>25</v>
      </c>
      <c r="F4">
        <v>25</v>
      </c>
    </row>
    <row r="5" spans="1:6">
      <c r="A5" s="15">
        <v>43739</v>
      </c>
      <c r="B5" t="s">
        <v>272</v>
      </c>
      <c r="C5" t="s">
        <v>273</v>
      </c>
      <c r="D5" s="4">
        <v>75</v>
      </c>
      <c r="E5">
        <v>0</v>
      </c>
    </row>
    <row r="6" spans="1:6">
      <c r="C6" t="s">
        <v>274</v>
      </c>
      <c r="D6" s="4">
        <v>65</v>
      </c>
      <c r="E6">
        <v>0</v>
      </c>
    </row>
    <row r="7" spans="1:6">
      <c r="B7" t="s">
        <v>275</v>
      </c>
      <c r="D7" s="4">
        <v>50</v>
      </c>
      <c r="E7">
        <v>0</v>
      </c>
    </row>
    <row r="8" spans="1:6">
      <c r="C8" s="1" t="s">
        <v>66</v>
      </c>
      <c r="D8" s="7">
        <v>560</v>
      </c>
      <c r="E8" s="7">
        <f>SUM(E3:E7)</f>
        <v>325</v>
      </c>
      <c r="F8" s="1">
        <v>0</v>
      </c>
    </row>
    <row r="14" spans="1:6">
      <c r="D14" s="4"/>
    </row>
    <row r="15" spans="1:6">
      <c r="D15" s="4"/>
    </row>
    <row r="16" spans="1:6">
      <c r="D16" s="4"/>
    </row>
    <row r="17" spans="1:4">
      <c r="D17" s="4"/>
    </row>
    <row r="18" spans="1:4">
      <c r="D18" s="4"/>
    </row>
    <row r="19" spans="1:4">
      <c r="A19" s="1"/>
      <c r="D19" s="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6B56-621A-49C3-B64E-C52BE376AC54}">
  <dimension ref="A1:F18"/>
  <sheetViews>
    <sheetView workbookViewId="0" xr3:uid="{C6114412-43D2-5F46-8758-E76B81336FCB}">
      <selection activeCell="F10" sqref="F10"/>
    </sheetView>
  </sheetViews>
  <sheetFormatPr defaultRowHeight="15"/>
  <cols>
    <col min="1" max="1" width="44.5703125" customWidth="1"/>
    <col min="2" max="2" width="29.140625" customWidth="1"/>
    <col min="3" max="3" width="25.5703125" customWidth="1"/>
    <col min="4" max="4" width="12.42578125" customWidth="1"/>
    <col min="5" max="5" width="11.140625" bestFit="1" customWidth="1"/>
  </cols>
  <sheetData>
    <row r="1" spans="1:6">
      <c r="A1" t="s">
        <v>276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A3" t="s">
        <v>146</v>
      </c>
      <c r="B3" t="s">
        <v>217</v>
      </c>
      <c r="C3" t="s">
        <v>218</v>
      </c>
      <c r="D3" s="4">
        <v>200</v>
      </c>
      <c r="E3" s="4">
        <v>200</v>
      </c>
      <c r="F3" s="4">
        <v>200</v>
      </c>
    </row>
    <row r="4" spans="1:6">
      <c r="C4" t="s">
        <v>219</v>
      </c>
      <c r="D4" s="4">
        <v>150</v>
      </c>
      <c r="E4" s="4">
        <v>150</v>
      </c>
      <c r="F4" s="4">
        <v>150</v>
      </c>
    </row>
    <row r="5" spans="1:6">
      <c r="C5" t="s">
        <v>277</v>
      </c>
      <c r="D5" s="4">
        <v>100</v>
      </c>
      <c r="E5" s="4">
        <v>100</v>
      </c>
      <c r="F5" s="4">
        <v>100</v>
      </c>
    </row>
    <row r="6" spans="1:6">
      <c r="A6" s="11">
        <v>43131</v>
      </c>
      <c r="B6" t="s">
        <v>278</v>
      </c>
      <c r="C6" t="s">
        <v>240</v>
      </c>
      <c r="D6" s="4">
        <v>1500</v>
      </c>
      <c r="E6" s="4">
        <v>250</v>
      </c>
      <c r="F6" s="4">
        <v>0</v>
      </c>
    </row>
    <row r="7" spans="1:6">
      <c r="A7" t="s">
        <v>279</v>
      </c>
      <c r="B7" t="s">
        <v>280</v>
      </c>
      <c r="C7" t="s">
        <v>281</v>
      </c>
      <c r="D7" s="4">
        <v>1500</v>
      </c>
      <c r="E7" s="4">
        <v>1500</v>
      </c>
      <c r="F7" s="4">
        <v>1500</v>
      </c>
    </row>
    <row r="8" spans="1:6">
      <c r="A8" s="1" t="s">
        <v>66</v>
      </c>
      <c r="D8" s="7">
        <f>SUM(D3:D7)</f>
        <v>3450</v>
      </c>
      <c r="E8" s="7">
        <f>SUM(E3:E7)</f>
        <v>2200</v>
      </c>
      <c r="F8" s="7">
        <v>1950</v>
      </c>
    </row>
    <row r="9" spans="1:6">
      <c r="D9" s="4"/>
    </row>
    <row r="10" spans="1:6">
      <c r="D10" s="4"/>
    </row>
    <row r="11" spans="1:6">
      <c r="D11" s="4"/>
    </row>
    <row r="12" spans="1:6">
      <c r="D12" s="4"/>
    </row>
    <row r="13" spans="1:6">
      <c r="D13" s="4"/>
    </row>
    <row r="14" spans="1:6">
      <c r="D14" s="4"/>
    </row>
    <row r="15" spans="1:6">
      <c r="D15" s="4"/>
    </row>
    <row r="16" spans="1:6">
      <c r="D16" s="4"/>
    </row>
    <row r="17" spans="1:4">
      <c r="D17" s="4"/>
    </row>
    <row r="18" spans="1:4">
      <c r="A18" s="1"/>
      <c r="D18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B2B7-4445-438B-86CC-9DA60929874A}">
  <dimension ref="A1:F16"/>
  <sheetViews>
    <sheetView workbookViewId="0" xr3:uid="{6BADFAE6-53FC-5B74-964F-BB54E7A684BB}">
      <selection activeCell="F16" sqref="F16"/>
    </sheetView>
  </sheetViews>
  <sheetFormatPr defaultRowHeight="15"/>
  <cols>
    <col min="2" max="2" width="22.85546875" customWidth="1"/>
    <col min="3" max="3" width="15.85546875" customWidth="1"/>
    <col min="4" max="4" width="12.5703125" customWidth="1"/>
    <col min="5" max="5" width="11.140625" bestFit="1" customWidth="1"/>
    <col min="6" max="6" width="11.28515625" customWidth="1"/>
  </cols>
  <sheetData>
    <row r="1" spans="1:6" ht="18.75">
      <c r="A1" s="8" t="s">
        <v>10</v>
      </c>
    </row>
    <row r="2" spans="1:6">
      <c r="A2" t="s">
        <v>68</v>
      </c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>
      <c r="B3" t="s">
        <v>78</v>
      </c>
    </row>
    <row r="4" spans="1:6">
      <c r="C4" t="s">
        <v>79</v>
      </c>
      <c r="D4" s="28" t="s">
        <v>80</v>
      </c>
      <c r="E4" s="28" t="s">
        <v>80</v>
      </c>
      <c r="F4" s="28" t="s">
        <v>80</v>
      </c>
    </row>
    <row r="5" spans="1:6">
      <c r="C5" t="s">
        <v>81</v>
      </c>
      <c r="D5" s="28" t="s">
        <v>82</v>
      </c>
      <c r="E5" s="28" t="s">
        <v>82</v>
      </c>
      <c r="F5" s="28" t="s">
        <v>82</v>
      </c>
    </row>
    <row r="6" spans="1:6">
      <c r="C6" t="s">
        <v>83</v>
      </c>
      <c r="D6" s="28" t="s">
        <v>82</v>
      </c>
      <c r="E6" s="28" t="s">
        <v>82</v>
      </c>
      <c r="F6" s="28" t="s">
        <v>82</v>
      </c>
    </row>
    <row r="7" spans="1:6">
      <c r="C7" t="s">
        <v>84</v>
      </c>
      <c r="D7" s="28" t="s">
        <v>85</v>
      </c>
      <c r="E7" s="28" t="s">
        <v>85</v>
      </c>
      <c r="F7" s="28" t="s">
        <v>85</v>
      </c>
    </row>
    <row r="8" spans="1:6">
      <c r="C8" t="s">
        <v>86</v>
      </c>
      <c r="D8" s="28" t="s">
        <v>87</v>
      </c>
      <c r="E8" s="28" t="s">
        <v>87</v>
      </c>
      <c r="F8" s="28" t="s">
        <v>87</v>
      </c>
    </row>
    <row r="9" spans="1:6">
      <c r="C9" t="s">
        <v>88</v>
      </c>
      <c r="D9" s="28" t="s">
        <v>89</v>
      </c>
      <c r="E9" s="28" t="s">
        <v>90</v>
      </c>
      <c r="F9" s="4">
        <v>0</v>
      </c>
    </row>
    <row r="10" spans="1:6">
      <c r="C10" t="s">
        <v>91</v>
      </c>
      <c r="D10" s="28" t="s">
        <v>92</v>
      </c>
      <c r="E10" s="28" t="s">
        <v>93</v>
      </c>
      <c r="F10" s="28" t="s">
        <v>93</v>
      </c>
    </row>
    <row r="11" spans="1:6">
      <c r="C11" t="s">
        <v>94</v>
      </c>
      <c r="D11" s="28" t="s">
        <v>95</v>
      </c>
      <c r="E11" s="28" t="s">
        <v>93</v>
      </c>
      <c r="F11" s="28" t="s">
        <v>93</v>
      </c>
    </row>
    <row r="12" spans="1:6">
      <c r="C12" t="s">
        <v>96</v>
      </c>
      <c r="D12" s="28" t="s">
        <v>97</v>
      </c>
      <c r="E12" s="28" t="s">
        <v>93</v>
      </c>
      <c r="F12" s="28" t="s">
        <v>93</v>
      </c>
    </row>
    <row r="13" spans="1:6">
      <c r="A13" s="1"/>
      <c r="B13" t="s">
        <v>98</v>
      </c>
      <c r="D13" s="28" t="s">
        <v>99</v>
      </c>
      <c r="E13" s="28" t="s">
        <v>100</v>
      </c>
      <c r="F13" s="28" t="s">
        <v>100</v>
      </c>
    </row>
    <row r="14" spans="1:6">
      <c r="A14" s="1"/>
      <c r="B14" t="s">
        <v>101</v>
      </c>
      <c r="D14" s="28" t="s">
        <v>85</v>
      </c>
      <c r="E14" s="28" t="s">
        <v>85</v>
      </c>
      <c r="F14" s="28" t="s">
        <v>85</v>
      </c>
    </row>
    <row r="15" spans="1:6">
      <c r="A15" s="1"/>
      <c r="B15" s="1" t="s">
        <v>66</v>
      </c>
      <c r="D15" s="33" t="s">
        <v>102</v>
      </c>
      <c r="E15" s="33" t="s">
        <v>103</v>
      </c>
      <c r="F15" s="7">
        <v>1055</v>
      </c>
    </row>
    <row r="16" spans="1:6">
      <c r="E16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9D42-E949-4A5A-AA56-246F861397B0}">
  <dimension ref="A1:F21"/>
  <sheetViews>
    <sheetView topLeftCell="A2" workbookViewId="0" xr3:uid="{A7C099B0-34AB-5C0D-9859-51013FC2F439}">
      <selection activeCell="F3" sqref="F3"/>
    </sheetView>
  </sheetViews>
  <sheetFormatPr defaultRowHeight="15"/>
  <cols>
    <col min="2" max="2" width="20" customWidth="1"/>
    <col min="3" max="3" width="18.140625" customWidth="1"/>
    <col min="4" max="4" width="11.5703125" customWidth="1"/>
  </cols>
  <sheetData>
    <row r="1" spans="1:6" ht="18.75">
      <c r="A1" s="8" t="s">
        <v>104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A3" s="9">
        <v>43125</v>
      </c>
      <c r="B3" t="s">
        <v>108</v>
      </c>
      <c r="C3" s="5" t="s">
        <v>109</v>
      </c>
      <c r="D3" s="4">
        <v>45</v>
      </c>
      <c r="E3" s="4">
        <v>45</v>
      </c>
      <c r="F3" s="4">
        <v>45</v>
      </c>
    </row>
    <row r="4" spans="1:6">
      <c r="A4" s="9">
        <v>43132</v>
      </c>
      <c r="B4" t="s">
        <v>110</v>
      </c>
      <c r="C4" s="5" t="s">
        <v>111</v>
      </c>
      <c r="D4" s="4">
        <v>15</v>
      </c>
      <c r="E4" s="4">
        <v>15</v>
      </c>
      <c r="F4" s="4">
        <v>15</v>
      </c>
    </row>
    <row r="5" spans="1:6">
      <c r="A5" s="9">
        <v>43139</v>
      </c>
      <c r="B5" t="s">
        <v>110</v>
      </c>
      <c r="C5" t="s">
        <v>112</v>
      </c>
      <c r="D5" s="4">
        <v>30</v>
      </c>
      <c r="E5" s="4">
        <v>30</v>
      </c>
      <c r="F5" s="4">
        <v>30</v>
      </c>
    </row>
    <row r="6" spans="1:6">
      <c r="A6" s="9">
        <v>43146</v>
      </c>
      <c r="B6" t="s">
        <v>110</v>
      </c>
      <c r="C6" t="s">
        <v>111</v>
      </c>
      <c r="D6" s="4">
        <v>15</v>
      </c>
      <c r="E6" s="4">
        <v>15</v>
      </c>
      <c r="F6" s="4">
        <v>15</v>
      </c>
    </row>
    <row r="7" spans="1:6">
      <c r="A7" s="9">
        <v>43153</v>
      </c>
      <c r="B7" t="s">
        <v>110</v>
      </c>
      <c r="C7" t="s">
        <v>112</v>
      </c>
      <c r="D7" s="4">
        <v>30</v>
      </c>
      <c r="E7" s="4">
        <v>30</v>
      </c>
      <c r="F7" s="4">
        <v>30</v>
      </c>
    </row>
    <row r="8" spans="1:6">
      <c r="A8" s="9">
        <v>43160</v>
      </c>
      <c r="B8" t="s">
        <v>110</v>
      </c>
      <c r="C8" t="s">
        <v>111</v>
      </c>
      <c r="D8" s="4">
        <v>15</v>
      </c>
      <c r="E8" s="4">
        <v>15</v>
      </c>
      <c r="F8" s="4">
        <v>15</v>
      </c>
    </row>
    <row r="9" spans="1:6">
      <c r="A9" s="9">
        <v>43167</v>
      </c>
      <c r="B9" t="s">
        <v>110</v>
      </c>
      <c r="C9" t="s">
        <v>111</v>
      </c>
      <c r="D9" s="4">
        <v>15</v>
      </c>
      <c r="E9" s="4">
        <v>15</v>
      </c>
      <c r="F9" s="4">
        <v>15</v>
      </c>
    </row>
    <row r="10" spans="1:6">
      <c r="C10" t="s">
        <v>113</v>
      </c>
      <c r="D10" s="4">
        <v>100</v>
      </c>
      <c r="E10">
        <v>0</v>
      </c>
      <c r="F10">
        <v>0</v>
      </c>
    </row>
    <row r="11" spans="1:6">
      <c r="A11" s="9">
        <v>43181</v>
      </c>
      <c r="B11" t="s">
        <v>110</v>
      </c>
      <c r="C11" t="s">
        <v>111</v>
      </c>
      <c r="D11" s="4">
        <v>15</v>
      </c>
      <c r="E11" s="4">
        <v>15</v>
      </c>
      <c r="F11" s="4">
        <v>15</v>
      </c>
    </row>
    <row r="12" spans="1:6">
      <c r="A12" s="9">
        <v>43188</v>
      </c>
      <c r="B12" t="s">
        <v>110</v>
      </c>
      <c r="C12" t="s">
        <v>112</v>
      </c>
      <c r="D12" s="4">
        <v>30</v>
      </c>
      <c r="E12" s="4">
        <v>30</v>
      </c>
      <c r="F12" s="4">
        <v>30</v>
      </c>
    </row>
    <row r="13" spans="1:6">
      <c r="A13" s="9">
        <v>43195</v>
      </c>
      <c r="B13" t="s">
        <v>110</v>
      </c>
      <c r="C13" t="s">
        <v>111</v>
      </c>
      <c r="D13" s="4">
        <v>15</v>
      </c>
      <c r="E13" s="4">
        <v>15</v>
      </c>
      <c r="F13" s="4">
        <v>15</v>
      </c>
    </row>
    <row r="14" spans="1:6">
      <c r="A14" s="9">
        <v>43202</v>
      </c>
      <c r="B14" t="s">
        <v>110</v>
      </c>
      <c r="C14" t="s">
        <v>112</v>
      </c>
      <c r="D14" s="4">
        <v>30</v>
      </c>
      <c r="E14" s="4">
        <v>30</v>
      </c>
      <c r="F14" s="4">
        <v>30</v>
      </c>
    </row>
    <row r="15" spans="1:6">
      <c r="A15" s="9">
        <v>43216</v>
      </c>
      <c r="B15" t="s">
        <v>114</v>
      </c>
      <c r="C15" t="s">
        <v>109</v>
      </c>
      <c r="D15" s="4">
        <v>45</v>
      </c>
      <c r="E15" s="4">
        <v>45</v>
      </c>
      <c r="F15" s="4">
        <v>45</v>
      </c>
    </row>
    <row r="16" spans="1:6">
      <c r="A16" s="1" t="s">
        <v>66</v>
      </c>
      <c r="D16" s="7">
        <f>SUM(D3:D15)</f>
        <v>400</v>
      </c>
      <c r="E16" s="7">
        <f>SUM(E3:E15)</f>
        <v>300</v>
      </c>
      <c r="F16" s="7">
        <f>SUM(F3:F15)</f>
        <v>300</v>
      </c>
    </row>
    <row r="20" spans="1:4">
      <c r="D20" s="7"/>
    </row>
    <row r="21" spans="1:4">
      <c r="A2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70F4D-368A-49B2-A20F-C48EBBCB8687}">
  <dimension ref="A1:F21"/>
  <sheetViews>
    <sheetView topLeftCell="A7" workbookViewId="0" xr3:uid="{531187F7-D435-582F-A06D-97B297A1FC68}">
      <selection activeCell="F27" sqref="F27"/>
    </sheetView>
  </sheetViews>
  <sheetFormatPr defaultRowHeight="15"/>
  <cols>
    <col min="2" max="2" width="17.28515625" customWidth="1"/>
    <col min="3" max="3" width="28.140625" customWidth="1"/>
    <col min="4" max="4" width="12" style="21" bestFit="1" customWidth="1"/>
    <col min="5" max="5" width="10.42578125" customWidth="1"/>
  </cols>
  <sheetData>
    <row r="1" spans="1:6" ht="18.75">
      <c r="A1" s="8" t="s">
        <v>115</v>
      </c>
    </row>
    <row r="2" spans="1:6">
      <c r="A2" t="s">
        <v>68</v>
      </c>
      <c r="B2" t="s">
        <v>69</v>
      </c>
      <c r="C2" t="s">
        <v>105</v>
      </c>
      <c r="D2" s="21" t="s">
        <v>116</v>
      </c>
      <c r="E2" t="s">
        <v>72</v>
      </c>
      <c r="F2" t="s">
        <v>107</v>
      </c>
    </row>
    <row r="3" spans="1:6">
      <c r="B3" t="s">
        <v>117</v>
      </c>
      <c r="D3" s="21">
        <v>108.5</v>
      </c>
      <c r="E3" s="4">
        <v>50</v>
      </c>
    </row>
    <row r="4" spans="1:6">
      <c r="B4" t="s">
        <v>118</v>
      </c>
      <c r="D4" s="21">
        <v>70</v>
      </c>
      <c r="E4" s="4">
        <v>0</v>
      </c>
    </row>
    <row r="5" spans="1:6">
      <c r="B5" t="s">
        <v>119</v>
      </c>
    </row>
    <row r="6" spans="1:6">
      <c r="A6" s="1"/>
      <c r="C6" s="19" t="s">
        <v>120</v>
      </c>
      <c r="D6" s="22">
        <v>18.239999999999998</v>
      </c>
      <c r="E6" s="4">
        <v>0</v>
      </c>
    </row>
    <row r="7" spans="1:6">
      <c r="C7" t="s">
        <v>121</v>
      </c>
      <c r="D7" s="21">
        <v>66.92</v>
      </c>
      <c r="E7" s="4">
        <v>0</v>
      </c>
    </row>
    <row r="8" spans="1:6">
      <c r="C8" t="s">
        <v>122</v>
      </c>
      <c r="D8" s="21">
        <v>33.46</v>
      </c>
      <c r="E8" s="4">
        <v>0</v>
      </c>
    </row>
    <row r="9" spans="1:6">
      <c r="C9" t="s">
        <v>123</v>
      </c>
      <c r="D9" s="21">
        <v>60.87</v>
      </c>
      <c r="E9" s="4">
        <v>0</v>
      </c>
    </row>
    <row r="10" spans="1:6">
      <c r="C10" t="s">
        <v>124</v>
      </c>
      <c r="D10" s="21">
        <v>60.87</v>
      </c>
      <c r="E10" s="4">
        <v>0</v>
      </c>
    </row>
    <row r="11" spans="1:6">
      <c r="C11" t="s">
        <v>125</v>
      </c>
      <c r="D11" s="21">
        <v>146.04</v>
      </c>
      <c r="E11" s="4">
        <v>0</v>
      </c>
    </row>
    <row r="12" spans="1:6">
      <c r="C12" t="s">
        <v>126</v>
      </c>
      <c r="D12" s="21">
        <v>51.52</v>
      </c>
      <c r="E12" s="4">
        <v>0</v>
      </c>
    </row>
    <row r="13" spans="1:6">
      <c r="C13" t="s">
        <v>127</v>
      </c>
      <c r="D13" s="21">
        <v>60.45</v>
      </c>
      <c r="E13" s="4">
        <v>0</v>
      </c>
    </row>
    <row r="14" spans="1:6">
      <c r="C14" t="s">
        <v>128</v>
      </c>
      <c r="D14" s="21">
        <v>9.1</v>
      </c>
      <c r="E14" s="4">
        <v>0</v>
      </c>
    </row>
    <row r="15" spans="1:6">
      <c r="C15" t="s">
        <v>129</v>
      </c>
      <c r="D15" s="21">
        <v>10.9</v>
      </c>
      <c r="E15" s="4">
        <v>0</v>
      </c>
    </row>
    <row r="16" spans="1:6">
      <c r="C16" t="s">
        <v>130</v>
      </c>
      <c r="D16" s="21">
        <v>155.82</v>
      </c>
      <c r="E16" s="4">
        <v>0</v>
      </c>
    </row>
    <row r="17" spans="1:6">
      <c r="C17" t="s">
        <v>131</v>
      </c>
      <c r="D17" s="21">
        <v>155.82</v>
      </c>
      <c r="E17" s="4">
        <v>0</v>
      </c>
    </row>
    <row r="18" spans="1:6">
      <c r="C18" t="s">
        <v>132</v>
      </c>
      <c r="D18" s="21">
        <v>56.67</v>
      </c>
      <c r="E18" s="4">
        <v>0</v>
      </c>
    </row>
    <row r="19" spans="1:6">
      <c r="A19" s="1"/>
      <c r="C19" t="s">
        <v>133</v>
      </c>
      <c r="D19" s="21">
        <v>113.37</v>
      </c>
      <c r="E19" s="4">
        <v>0</v>
      </c>
    </row>
    <row r="20" spans="1:6">
      <c r="C20" t="s">
        <v>66</v>
      </c>
      <c r="D20" s="21">
        <v>1000.05</v>
      </c>
      <c r="E20" s="4">
        <v>790</v>
      </c>
    </row>
    <row r="21" spans="1:6" s="1" customFormat="1">
      <c r="B21" s="1" t="s">
        <v>134</v>
      </c>
      <c r="D21" s="24">
        <v>1178.55</v>
      </c>
      <c r="E21" s="7">
        <f>SUM(E3:E20)</f>
        <v>840</v>
      </c>
      <c r="F21" s="1">
        <f>SUM(F3:F19)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C3A82-1191-4F63-9554-9BF98B117770}">
  <dimension ref="A1:G19"/>
  <sheetViews>
    <sheetView workbookViewId="0" xr3:uid="{B4072DE5-7084-5449-B801-C68B721440F5}">
      <selection activeCell="F7" sqref="F7"/>
    </sheetView>
  </sheetViews>
  <sheetFormatPr defaultRowHeight="15"/>
  <cols>
    <col min="2" max="2" width="13.7109375" customWidth="1"/>
    <col min="3" max="3" width="17.42578125" customWidth="1"/>
    <col min="4" max="4" width="12" customWidth="1"/>
    <col min="5" max="5" width="11.5703125" bestFit="1" customWidth="1"/>
  </cols>
  <sheetData>
    <row r="1" spans="1:7" ht="18.75">
      <c r="A1" s="8" t="s">
        <v>19</v>
      </c>
    </row>
    <row r="2" spans="1:7">
      <c r="A2" t="s">
        <v>68</v>
      </c>
      <c r="B2" t="s">
        <v>69</v>
      </c>
      <c r="C2" t="s">
        <v>105</v>
      </c>
      <c r="D2" s="21" t="s">
        <v>116</v>
      </c>
      <c r="E2" t="s">
        <v>72</v>
      </c>
      <c r="F2" t="s">
        <v>107</v>
      </c>
    </row>
    <row r="3" spans="1:7">
      <c r="B3" t="s">
        <v>135</v>
      </c>
      <c r="D3" s="4"/>
    </row>
    <row r="4" spans="1:7">
      <c r="B4" t="s">
        <v>136</v>
      </c>
      <c r="D4" s="4">
        <v>200</v>
      </c>
      <c r="E4" s="4">
        <v>110</v>
      </c>
      <c r="F4">
        <v>200</v>
      </c>
    </row>
    <row r="5" spans="1:7">
      <c r="B5" t="s">
        <v>137</v>
      </c>
      <c r="D5" s="4">
        <v>80</v>
      </c>
      <c r="E5" s="4">
        <v>0</v>
      </c>
      <c r="F5">
        <v>80</v>
      </c>
    </row>
    <row r="6" spans="1:7">
      <c r="B6" t="s">
        <v>138</v>
      </c>
      <c r="D6" s="4">
        <v>600</v>
      </c>
      <c r="E6">
        <v>600</v>
      </c>
      <c r="F6">
        <v>600</v>
      </c>
    </row>
    <row r="7" spans="1:7">
      <c r="A7" s="1" t="s">
        <v>66</v>
      </c>
      <c r="D7" s="7">
        <v>880</v>
      </c>
      <c r="E7" s="7">
        <f>SUM(E4:E6)</f>
        <v>710</v>
      </c>
      <c r="F7" s="1">
        <v>880</v>
      </c>
    </row>
    <row r="8" spans="1:7">
      <c r="D8" s="4"/>
      <c r="E8" s="14"/>
    </row>
    <row r="11" spans="1:7">
      <c r="G11" s="5"/>
    </row>
    <row r="13" spans="1:7">
      <c r="D13" s="4"/>
    </row>
    <row r="14" spans="1:7">
      <c r="C14" s="16"/>
      <c r="D14" s="4"/>
    </row>
    <row r="15" spans="1:7">
      <c r="D15" s="4"/>
    </row>
    <row r="16" spans="1:7">
      <c r="D16" s="4"/>
    </row>
    <row r="17" spans="1:4">
      <c r="D17" s="4"/>
    </row>
    <row r="18" spans="1:4">
      <c r="D18" s="4"/>
    </row>
    <row r="19" spans="1:4">
      <c r="A19" s="1"/>
      <c r="D19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1D87-139F-44A5-9A56-26BC95BF93AD}">
  <dimension ref="A1:F19"/>
  <sheetViews>
    <sheetView workbookViewId="0" xr3:uid="{6A4DEC3E-1044-58EB-A790-1F0FE3941A79}">
      <selection activeCell="F8" sqref="F8"/>
    </sheetView>
  </sheetViews>
  <sheetFormatPr defaultRowHeight="15"/>
  <cols>
    <col min="1" max="1" width="9.7109375" customWidth="1"/>
    <col min="2" max="2" width="29" customWidth="1"/>
    <col min="3" max="3" width="17.85546875" customWidth="1"/>
    <col min="4" max="4" width="11.85546875" customWidth="1"/>
    <col min="5" max="5" width="14" customWidth="1"/>
  </cols>
  <sheetData>
    <row r="1" spans="1:6" ht="18.75">
      <c r="A1" s="8" t="s">
        <v>22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B3" t="s">
        <v>139</v>
      </c>
      <c r="C3" s="5" t="s">
        <v>140</v>
      </c>
      <c r="D3" s="4">
        <v>70</v>
      </c>
      <c r="E3" s="21">
        <v>0</v>
      </c>
    </row>
    <row r="4" spans="1:6">
      <c r="B4" t="s">
        <v>141</v>
      </c>
      <c r="C4" s="5" t="s">
        <v>142</v>
      </c>
      <c r="D4" s="4">
        <v>25</v>
      </c>
      <c r="E4" s="21">
        <v>0</v>
      </c>
    </row>
    <row r="5" spans="1:6">
      <c r="B5" t="s">
        <v>143</v>
      </c>
      <c r="D5" s="4">
        <v>200</v>
      </c>
      <c r="E5" s="21">
        <v>200</v>
      </c>
      <c r="F5">
        <v>200</v>
      </c>
    </row>
    <row r="6" spans="1:6">
      <c r="A6" s="1"/>
      <c r="B6" t="s">
        <v>144</v>
      </c>
      <c r="C6" t="s">
        <v>145</v>
      </c>
      <c r="D6" s="4">
        <v>70</v>
      </c>
      <c r="E6" s="21">
        <v>70</v>
      </c>
      <c r="F6">
        <v>70</v>
      </c>
    </row>
    <row r="7" spans="1:6">
      <c r="B7" t="s">
        <v>144</v>
      </c>
      <c r="C7" t="s">
        <v>145</v>
      </c>
      <c r="D7" s="4">
        <v>70</v>
      </c>
      <c r="E7" s="21">
        <v>70</v>
      </c>
      <c r="F7">
        <v>70</v>
      </c>
    </row>
    <row r="8" spans="1:6">
      <c r="B8" s="1" t="s">
        <v>66</v>
      </c>
      <c r="D8" s="7">
        <f>SUM(D3:D7)</f>
        <v>435</v>
      </c>
      <c r="E8" s="7">
        <f>SUM(E3:E7)</f>
        <v>340</v>
      </c>
      <c r="F8" s="1">
        <v>340</v>
      </c>
    </row>
    <row r="9" spans="1:6">
      <c r="D9" s="4"/>
    </row>
    <row r="10" spans="1:6">
      <c r="D10" s="4"/>
    </row>
    <row r="11" spans="1:6">
      <c r="D11" s="4"/>
    </row>
    <row r="12" spans="1:6">
      <c r="D12" s="4"/>
    </row>
    <row r="13" spans="1:6">
      <c r="D13" s="4"/>
    </row>
    <row r="14" spans="1:6">
      <c r="D14" s="4"/>
    </row>
    <row r="15" spans="1:6">
      <c r="D15" s="4"/>
    </row>
    <row r="16" spans="1:6">
      <c r="D16" s="4"/>
    </row>
    <row r="17" spans="1:4">
      <c r="D17" s="4"/>
    </row>
    <row r="18" spans="1:4">
      <c r="D18" s="4"/>
    </row>
    <row r="19" spans="1:4">
      <c r="A19" s="1"/>
      <c r="D19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48ED-FC5A-419D-9074-C0E2182B22FC}">
  <dimension ref="A1:F19"/>
  <sheetViews>
    <sheetView workbookViewId="0" xr3:uid="{E341924A-D96C-5A26-A14A-B062CE9A51B8}">
      <selection activeCell="F7" sqref="F7"/>
    </sheetView>
  </sheetViews>
  <sheetFormatPr defaultRowHeight="15"/>
  <cols>
    <col min="1" max="1" width="16.5703125" customWidth="1"/>
    <col min="2" max="2" width="26.7109375" customWidth="1"/>
    <col min="3" max="3" width="19.5703125" customWidth="1"/>
    <col min="4" max="4" width="12.5703125" customWidth="1"/>
    <col min="5" max="5" width="10.7109375" customWidth="1"/>
  </cols>
  <sheetData>
    <row r="1" spans="1:6">
      <c r="A1" t="s">
        <v>25</v>
      </c>
    </row>
    <row r="2" spans="1:6">
      <c r="A2" t="s">
        <v>68</v>
      </c>
      <c r="B2" t="s">
        <v>69</v>
      </c>
      <c r="C2" t="s">
        <v>105</v>
      </c>
      <c r="D2" t="s">
        <v>106</v>
      </c>
      <c r="E2" t="s">
        <v>72</v>
      </c>
      <c r="F2" t="s">
        <v>107</v>
      </c>
    </row>
    <row r="3" spans="1:6">
      <c r="A3" t="s">
        <v>146</v>
      </c>
      <c r="D3" s="4"/>
    </row>
    <row r="4" spans="1:6">
      <c r="A4" s="9">
        <v>43174</v>
      </c>
      <c r="B4" t="s">
        <v>147</v>
      </c>
      <c r="C4" t="s">
        <v>148</v>
      </c>
      <c r="D4" s="4">
        <v>100</v>
      </c>
      <c r="E4" s="4">
        <v>100</v>
      </c>
      <c r="F4">
        <v>100</v>
      </c>
    </row>
    <row r="5" spans="1:6">
      <c r="A5" s="9">
        <v>43175</v>
      </c>
      <c r="B5" t="s">
        <v>147</v>
      </c>
      <c r="C5" t="s">
        <v>148</v>
      </c>
      <c r="D5" s="4">
        <v>100</v>
      </c>
      <c r="E5" s="4">
        <v>100</v>
      </c>
      <c r="F5">
        <v>100</v>
      </c>
    </row>
    <row r="6" spans="1:6">
      <c r="B6" t="s">
        <v>149</v>
      </c>
      <c r="C6" t="s">
        <v>150</v>
      </c>
      <c r="D6" s="4">
        <v>350</v>
      </c>
      <c r="E6" s="4">
        <v>215</v>
      </c>
      <c r="F6">
        <v>215</v>
      </c>
    </row>
    <row r="7" spans="1:6">
      <c r="A7" s="1" t="s">
        <v>66</v>
      </c>
      <c r="D7" s="7">
        <f>SUM(D4:D6)</f>
        <v>550</v>
      </c>
      <c r="E7" s="7">
        <f>SUM(E4:E6)</f>
        <v>415</v>
      </c>
      <c r="F7" s="1">
        <v>415</v>
      </c>
    </row>
    <row r="8" spans="1:6">
      <c r="E8" s="14"/>
    </row>
    <row r="9" spans="1:6">
      <c r="D9" s="4"/>
    </row>
    <row r="10" spans="1:6">
      <c r="D10" s="4"/>
    </row>
    <row r="11" spans="1:6">
      <c r="D11" s="4"/>
    </row>
    <row r="12" spans="1:6">
      <c r="D12" s="4"/>
    </row>
    <row r="13" spans="1:6">
      <c r="D13" s="4"/>
    </row>
    <row r="14" spans="1:6">
      <c r="D14" s="4"/>
    </row>
    <row r="15" spans="1:6">
      <c r="D15" s="4"/>
    </row>
    <row r="16" spans="1:6">
      <c r="D16" s="4"/>
    </row>
    <row r="17" spans="1:4">
      <c r="D17" s="4"/>
    </row>
    <row r="18" spans="1:4">
      <c r="A18" s="1"/>
      <c r="D18" s="7"/>
    </row>
    <row r="19" spans="1:4">
      <c r="A19" s="1"/>
      <c r="D19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5F69-E130-4AAD-ADD4-76B4324F505B}">
  <dimension ref="A1:F16"/>
  <sheetViews>
    <sheetView workbookViewId="0" xr3:uid="{47ECA5D6-BF82-534B-BC13-758043074D8A}">
      <selection activeCell="F13" sqref="F13"/>
    </sheetView>
  </sheetViews>
  <sheetFormatPr defaultRowHeight="15"/>
  <cols>
    <col min="2" max="2" width="26.42578125" customWidth="1"/>
    <col min="3" max="3" width="23.42578125" customWidth="1"/>
    <col min="4" max="4" width="15.5703125" style="27" customWidth="1"/>
    <col min="5" max="5" width="11.85546875" customWidth="1"/>
  </cols>
  <sheetData>
    <row r="1" spans="1:6" ht="18.75">
      <c r="A1" s="8" t="s">
        <v>28</v>
      </c>
    </row>
    <row r="2" spans="1:6">
      <c r="A2" t="s">
        <v>68</v>
      </c>
      <c r="B2" t="s">
        <v>69</v>
      </c>
      <c r="C2" t="s">
        <v>105</v>
      </c>
      <c r="D2" s="27" t="s">
        <v>106</v>
      </c>
      <c r="E2" t="s">
        <v>72</v>
      </c>
      <c r="F2" t="s">
        <v>107</v>
      </c>
    </row>
    <row r="3" spans="1:6">
      <c r="A3" s="26" t="s">
        <v>151</v>
      </c>
      <c r="B3" s="26" t="s">
        <v>152</v>
      </c>
      <c r="D3" s="28">
        <v>350</v>
      </c>
      <c r="E3" s="28">
        <v>350</v>
      </c>
      <c r="F3">
        <v>350</v>
      </c>
    </row>
    <row r="4" spans="1:6">
      <c r="A4" s="26" t="s">
        <v>153</v>
      </c>
      <c r="B4" s="26" t="s">
        <v>152</v>
      </c>
      <c r="D4" s="28">
        <v>350</v>
      </c>
      <c r="E4" s="28">
        <v>350</v>
      </c>
      <c r="F4">
        <v>350</v>
      </c>
    </row>
    <row r="5" spans="1:6">
      <c r="A5" s="26" t="s">
        <v>153</v>
      </c>
      <c r="B5" s="26" t="s">
        <v>152</v>
      </c>
      <c r="D5" s="28">
        <v>350</v>
      </c>
      <c r="E5" s="28">
        <v>350</v>
      </c>
      <c r="F5">
        <v>350</v>
      </c>
    </row>
    <row r="6" spans="1:6">
      <c r="A6" s="26" t="s">
        <v>153</v>
      </c>
      <c r="B6" s="26" t="s">
        <v>154</v>
      </c>
      <c r="C6" t="s">
        <v>155</v>
      </c>
      <c r="D6" s="28">
        <v>1200</v>
      </c>
      <c r="E6" s="28">
        <v>1200</v>
      </c>
      <c r="F6">
        <v>0</v>
      </c>
    </row>
    <row r="7" spans="1:6" ht="15" customHeight="1">
      <c r="A7" s="26" t="s">
        <v>156</v>
      </c>
      <c r="B7" s="26" t="s">
        <v>157</v>
      </c>
      <c r="D7" s="28">
        <v>450</v>
      </c>
      <c r="E7" s="28">
        <v>450</v>
      </c>
      <c r="F7">
        <v>450</v>
      </c>
    </row>
    <row r="8" spans="1:6">
      <c r="A8" s="26" t="s">
        <v>156</v>
      </c>
      <c r="B8" s="26" t="s">
        <v>154</v>
      </c>
      <c r="C8" t="s">
        <v>158</v>
      </c>
      <c r="D8" s="28">
        <v>1200</v>
      </c>
      <c r="E8" s="28">
        <v>1200</v>
      </c>
      <c r="F8">
        <v>1000</v>
      </c>
    </row>
    <row r="9" spans="1:6">
      <c r="B9" s="26" t="s">
        <v>159</v>
      </c>
      <c r="D9" s="29">
        <v>500</v>
      </c>
      <c r="E9" s="29">
        <v>500</v>
      </c>
      <c r="F9">
        <v>0</v>
      </c>
    </row>
    <row r="10" spans="1:6">
      <c r="B10" s="26" t="s">
        <v>157</v>
      </c>
      <c r="D10" s="28">
        <v>450</v>
      </c>
      <c r="E10" s="28">
        <v>0</v>
      </c>
      <c r="F10">
        <v>450</v>
      </c>
    </row>
    <row r="11" spans="1:6">
      <c r="B11" s="26" t="s">
        <v>154</v>
      </c>
      <c r="C11" t="s">
        <v>158</v>
      </c>
      <c r="D11" s="28">
        <v>1200</v>
      </c>
      <c r="E11" s="28">
        <v>0</v>
      </c>
      <c r="F11">
        <v>1000</v>
      </c>
    </row>
    <row r="12" spans="1:6">
      <c r="B12" s="26" t="s">
        <v>159</v>
      </c>
      <c r="D12" s="29">
        <v>500</v>
      </c>
      <c r="E12" s="28">
        <v>0</v>
      </c>
      <c r="F12">
        <v>0</v>
      </c>
    </row>
    <row r="13" spans="1:6" s="1" customFormat="1">
      <c r="C13" s="1" t="s">
        <v>160</v>
      </c>
      <c r="D13" s="30">
        <f>SUM(D3:D12)</f>
        <v>6550</v>
      </c>
      <c r="E13" s="20">
        <f>SUM(E3:E12)</f>
        <v>4400</v>
      </c>
      <c r="F13" s="1">
        <f>SUM(F3:F12)</f>
        <v>3950</v>
      </c>
    </row>
    <row r="16" spans="1:6">
      <c r="E1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Athanasius Sirilla</dc:creator>
  <cp:keywords/>
  <dc:description/>
  <cp:lastModifiedBy/>
  <cp:revision/>
  <dcterms:created xsi:type="dcterms:W3CDTF">2018-11-05T20:11:31Z</dcterms:created>
  <dcterms:modified xsi:type="dcterms:W3CDTF">2018-11-26T00:34:42Z</dcterms:modified>
  <cp:category/>
  <cp:contentStatus/>
</cp:coreProperties>
</file>